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9600" windowHeight="9225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D843" i="42" l="1"/>
  <c r="N111" i="42" l="1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K681" i="42" l="1"/>
  <c r="L136" i="42"/>
  <c r="M136" i="42" s="1"/>
  <c r="L139" i="42"/>
  <c r="M139" i="42" s="1"/>
  <c r="L235" i="42"/>
  <c r="M235" i="42" s="1"/>
  <c r="L218" i="42"/>
  <c r="M218" i="42" s="1"/>
  <c r="L495" i="42"/>
  <c r="H831" i="42"/>
  <c r="K381" i="42"/>
  <c r="K119" i="42"/>
  <c r="M119" i="42"/>
  <c r="L238" i="42"/>
  <c r="M238" i="42"/>
  <c r="K397" i="42"/>
  <c r="M397" i="42"/>
  <c r="K17" i="42"/>
  <c r="M17" i="42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M32" i="42" s="1"/>
  <c r="L32" i="42"/>
  <c r="K33" i="42"/>
  <c r="L33" i="42"/>
  <c r="K34" i="42"/>
  <c r="L34" i="42"/>
  <c r="M34" i="42" s="1"/>
  <c r="K35" i="42"/>
  <c r="L35" i="42"/>
  <c r="K36" i="42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M71" i="42" s="1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M78" i="42" s="1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M111" i="42" s="1"/>
  <c r="L111" i="42"/>
  <c r="K112" i="42"/>
  <c r="L112" i="42"/>
  <c r="K113" i="42"/>
  <c r="L113" i="42"/>
  <c r="K114" i="42"/>
  <c r="L114" i="42"/>
  <c r="K115" i="42"/>
  <c r="L115" i="42"/>
  <c r="M115" i="42" s="1"/>
  <c r="K116" i="42"/>
  <c r="M116" i="42" s="1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K137" i="42"/>
  <c r="L137" i="42"/>
  <c r="M137" i="42"/>
  <c r="K138" i="42"/>
  <c r="L138" i="42"/>
  <c r="K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M156" i="42"/>
  <c r="K157" i="42"/>
  <c r="M157" i="42"/>
  <c r="L157" i="42"/>
  <c r="K158" i="42"/>
  <c r="L158" i="42"/>
  <c r="K159" i="42"/>
  <c r="M159" i="42" s="1"/>
  <c r="L159" i="42"/>
  <c r="K160" i="42"/>
  <c r="M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M192" i="42"/>
  <c r="K193" i="42"/>
  <c r="L193" i="42"/>
  <c r="K194" i="42"/>
  <c r="L194" i="42"/>
  <c r="K195" i="42"/>
  <c r="L195" i="42"/>
  <c r="K196" i="42"/>
  <c r="L196" i="42"/>
  <c r="K197" i="42"/>
  <c r="M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K219" i="42"/>
  <c r="L219" i="42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/>
  <c r="K232" i="42"/>
  <c r="L232" i="42"/>
  <c r="M232" i="42" s="1"/>
  <c r="K233" i="42"/>
  <c r="L233" i="42"/>
  <c r="K234" i="42"/>
  <c r="L234" i="42"/>
  <c r="K235" i="42"/>
  <c r="K236" i="42"/>
  <c r="L236" i="42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M246" i="42"/>
  <c r="K247" i="42"/>
  <c r="L247" i="42"/>
  <c r="K248" i="42"/>
  <c r="L248" i="42"/>
  <c r="K249" i="42"/>
  <c r="L249" i="42"/>
  <c r="K250" i="42"/>
  <c r="L250" i="42"/>
  <c r="K251" i="42"/>
  <c r="L251" i="42"/>
  <c r="M251" i="42" s="1"/>
  <c r="K252" i="42"/>
  <c r="L252" i="42"/>
  <c r="K253" i="42"/>
  <c r="L253" i="42"/>
  <c r="K254" i="42"/>
  <c r="L254" i="42"/>
  <c r="M254" i="42"/>
  <c r="K255" i="42"/>
  <c r="L255" i="42"/>
  <c r="M255" i="42" s="1"/>
  <c r="K256" i="42"/>
  <c r="L256" i="42"/>
  <c r="K257" i="42"/>
  <c r="L257" i="42"/>
  <c r="K258" i="42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/>
  <c r="K332" i="42"/>
  <c r="L332" i="42"/>
  <c r="M332" i="42" s="1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M338" i="42" s="1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M379" i="42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 s="1"/>
  <c r="L391" i="42"/>
  <c r="K392" i="42"/>
  <c r="M392" i="42" s="1"/>
  <c r="L392" i="42"/>
  <c r="K393" i="42"/>
  <c r="L393" i="42"/>
  <c r="M393" i="42" s="1"/>
  <c r="K394" i="42"/>
  <c r="L394" i="42"/>
  <c r="K395" i="42"/>
  <c r="M395" i="42" s="1"/>
  <c r="L395" i="42"/>
  <c r="K396" i="42"/>
  <c r="L396" i="42"/>
  <c r="L397" i="42"/>
  <c r="K398" i="42"/>
  <c r="M398" i="42"/>
  <c r="L398" i="42"/>
  <c r="K399" i="42"/>
  <c r="L399" i="42"/>
  <c r="K400" i="42"/>
  <c r="M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M411" i="42" s="1"/>
  <c r="K412" i="42"/>
  <c r="L412" i="42"/>
  <c r="K413" i="42"/>
  <c r="L413" i="42"/>
  <c r="K414" i="42"/>
  <c r="M414" i="42" s="1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M432" i="42" s="1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M452" i="42"/>
  <c r="K453" i="42"/>
  <c r="L453" i="42"/>
  <c r="K454" i="42"/>
  <c r="L454" i="42"/>
  <c r="M454" i="42" s="1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M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M541" i="42"/>
  <c r="K542" i="42"/>
  <c r="L542" i="42"/>
  <c r="K543" i="42"/>
  <c r="M543" i="42"/>
  <c r="L543" i="42"/>
  <c r="K544" i="42"/>
  <c r="M544" i="42" s="1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M553" i="42" s="1"/>
  <c r="K554" i="42"/>
  <c r="L554" i="42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M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M615" i="42"/>
  <c r="K616" i="42"/>
  <c r="L616" i="42"/>
  <c r="M616" i="42" s="1"/>
  <c r="K617" i="42"/>
  <c r="L617" i="42"/>
  <c r="M617" i="42"/>
  <c r="K618" i="42"/>
  <c r="L618" i="42"/>
  <c r="K619" i="42"/>
  <c r="L619" i="42"/>
  <c r="M619" i="42" s="1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M636" i="42"/>
  <c r="K637" i="42"/>
  <c r="M637" i="42"/>
  <c r="L637" i="42"/>
  <c r="K638" i="42"/>
  <c r="L638" i="42"/>
  <c r="K639" i="42"/>
  <c r="L639" i="42"/>
  <c r="K640" i="42"/>
  <c r="L640" i="42"/>
  <c r="M640" i="42"/>
  <c r="K641" i="42"/>
  <c r="L641" i="42"/>
  <c r="K642" i="42"/>
  <c r="L642" i="42"/>
  <c r="M642" i="42" s="1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L655" i="42"/>
  <c r="K656" i="42"/>
  <c r="M656" i="42"/>
  <c r="L656" i="42"/>
  <c r="K657" i="42"/>
  <c r="L657" i="42"/>
  <c r="K658" i="42"/>
  <c r="L658" i="42"/>
  <c r="K659" i="42"/>
  <c r="L659" i="42"/>
  <c r="M659" i="42"/>
  <c r="K660" i="42"/>
  <c r="L660" i="42"/>
  <c r="K661" i="42"/>
  <c r="L661" i="42"/>
  <c r="M661" i="42" s="1"/>
  <c r="K662" i="42"/>
  <c r="L662" i="42"/>
  <c r="M662" i="42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M675" i="42" s="1"/>
  <c r="K676" i="42"/>
  <c r="L676" i="42"/>
  <c r="K677" i="42"/>
  <c r="L677" i="42"/>
  <c r="M677" i="42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L12" i="42"/>
  <c r="K13" i="42"/>
  <c r="L13" i="42"/>
  <c r="K14" i="42"/>
  <c r="M14" i="42"/>
  <c r="L14" i="42"/>
  <c r="K15" i="42"/>
  <c r="L15" i="42"/>
  <c r="K16" i="42"/>
  <c r="M16" i="42" s="1"/>
  <c r="L16" i="42"/>
  <c r="L11" i="42"/>
  <c r="K11" i="42"/>
  <c r="M11" i="42" s="1"/>
  <c r="M13" i="42"/>
  <c r="X751" i="42"/>
  <c r="V751" i="42"/>
  <c r="S751" i="42"/>
  <c r="X731" i="42"/>
  <c r="V731" i="42"/>
  <c r="K47" i="44" s="1"/>
  <c r="S731" i="42"/>
  <c r="J47" i="44"/>
  <c r="X711" i="42"/>
  <c r="V711" i="42"/>
  <c r="S711" i="42"/>
  <c r="X691" i="42"/>
  <c r="V691" i="42"/>
  <c r="S691" i="42"/>
  <c r="J45" i="44" s="1"/>
  <c r="X671" i="42"/>
  <c r="V671" i="42"/>
  <c r="S671" i="42"/>
  <c r="X651" i="42"/>
  <c r="V651" i="42"/>
  <c r="S651" i="42"/>
  <c r="J43" i="44"/>
  <c r="X631" i="42"/>
  <c r="V631" i="42"/>
  <c r="S631" i="42"/>
  <c r="J42" i="44" s="1"/>
  <c r="X611" i="42"/>
  <c r="V611" i="42"/>
  <c r="S611" i="42"/>
  <c r="X591" i="42"/>
  <c r="V591" i="42"/>
  <c r="S591" i="42"/>
  <c r="X571" i="42"/>
  <c r="V571" i="42"/>
  <c r="S571" i="42"/>
  <c r="X551" i="42"/>
  <c r="V551" i="42"/>
  <c r="S551" i="42"/>
  <c r="X531" i="42"/>
  <c r="V531" i="42"/>
  <c r="S531" i="42"/>
  <c r="J37" i="44"/>
  <c r="X511" i="42"/>
  <c r="V511" i="42"/>
  <c r="S511" i="42"/>
  <c r="X491" i="42"/>
  <c r="V491" i="42"/>
  <c r="S491" i="42"/>
  <c r="J35" i="44" s="1"/>
  <c r="X471" i="42"/>
  <c r="V471" i="42"/>
  <c r="S471" i="42"/>
  <c r="X451" i="42"/>
  <c r="V451" i="42"/>
  <c r="S451" i="42"/>
  <c r="X431" i="42"/>
  <c r="V431" i="42"/>
  <c r="S431" i="42"/>
  <c r="X411" i="42"/>
  <c r="V411" i="42"/>
  <c r="S411" i="42"/>
  <c r="J31" i="44"/>
  <c r="X391" i="42"/>
  <c r="V391" i="42"/>
  <c r="S391" i="42"/>
  <c r="X371" i="42"/>
  <c r="V371" i="42"/>
  <c r="S371" i="42"/>
  <c r="X351" i="42"/>
  <c r="L28" i="44" s="1"/>
  <c r="V351" i="42"/>
  <c r="S351" i="42"/>
  <c r="X331" i="42"/>
  <c r="V331" i="42"/>
  <c r="S331" i="42"/>
  <c r="J27" i="44" s="1"/>
  <c r="X311" i="42"/>
  <c r="V311" i="42"/>
  <c r="S311" i="42"/>
  <c r="J26" i="44"/>
  <c r="X291" i="42"/>
  <c r="V291" i="42"/>
  <c r="S291" i="42"/>
  <c r="X271" i="42"/>
  <c r="V271" i="42"/>
  <c r="S271" i="42"/>
  <c r="X251" i="42"/>
  <c r="V251" i="42"/>
  <c r="Z251" i="42" s="1"/>
  <c r="N23" i="44" s="1"/>
  <c r="S251" i="42"/>
  <c r="J23" i="44" s="1"/>
  <c r="X231" i="42"/>
  <c r="V231" i="42"/>
  <c r="S231" i="42"/>
  <c r="X211" i="42"/>
  <c r="V211" i="42"/>
  <c r="Z211" i="42" s="1"/>
  <c r="N21" i="44" s="1"/>
  <c r="S211" i="42"/>
  <c r="J21" i="44"/>
  <c r="X191" i="42"/>
  <c r="V191" i="42"/>
  <c r="Z191" i="42" s="1"/>
  <c r="N20" i="44" s="1"/>
  <c r="S191" i="42"/>
  <c r="X171" i="42"/>
  <c r="V171" i="42"/>
  <c r="S171" i="42"/>
  <c r="J19" i="44" s="1"/>
  <c r="X151" i="42"/>
  <c r="V151" i="42"/>
  <c r="S151" i="42"/>
  <c r="J18" i="44"/>
  <c r="X131" i="42"/>
  <c r="V131" i="42"/>
  <c r="S131" i="42"/>
  <c r="X111" i="42"/>
  <c r="V111" i="42"/>
  <c r="S111" i="42"/>
  <c r="X91" i="42"/>
  <c r="V91" i="42"/>
  <c r="S91" i="42"/>
  <c r="X71" i="42"/>
  <c r="V71" i="42"/>
  <c r="S71" i="42"/>
  <c r="J14" i="44" s="1"/>
  <c r="X51" i="42"/>
  <c r="V51" i="42"/>
  <c r="Z51" i="42" s="1"/>
  <c r="S51" i="42"/>
  <c r="X31" i="42"/>
  <c r="V31" i="42"/>
  <c r="Z31" i="42" s="1"/>
  <c r="S31" i="42"/>
  <c r="J12" i="44"/>
  <c r="X11" i="42"/>
  <c r="V11" i="42"/>
  <c r="S11" i="42"/>
  <c r="N67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71" i="42"/>
  <c r="N351" i="42"/>
  <c r="N311" i="42"/>
  <c r="N291" i="42"/>
  <c r="N271" i="42"/>
  <c r="N251" i="42"/>
  <c r="N231" i="42"/>
  <c r="N211" i="42"/>
  <c r="N191" i="42"/>
  <c r="N151" i="42"/>
  <c r="N131" i="42"/>
  <c r="N91" i="42"/>
  <c r="N3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B48" i="32" s="1"/>
  <c r="C731" i="42"/>
  <c r="B731" i="42"/>
  <c r="B47" i="28" s="1"/>
  <c r="C711" i="42"/>
  <c r="B711" i="42"/>
  <c r="B81" i="34" s="1"/>
  <c r="C691" i="42"/>
  <c r="B691" i="42"/>
  <c r="B45" i="29" s="1"/>
  <c r="C671" i="42"/>
  <c r="B671" i="42"/>
  <c r="B209" i="33" s="1"/>
  <c r="C651" i="42"/>
  <c r="B651" i="42"/>
  <c r="B43" i="28" s="1"/>
  <c r="C631" i="42"/>
  <c r="C73" i="34" s="1"/>
  <c r="B631" i="42"/>
  <c r="B42" i="27" s="1"/>
  <c r="C611" i="42"/>
  <c r="C71" i="34" s="1"/>
  <c r="B611" i="42"/>
  <c r="B41" i="29" s="1"/>
  <c r="C591" i="42"/>
  <c r="B591" i="42"/>
  <c r="B69" i="34" s="1"/>
  <c r="C571" i="42"/>
  <c r="C179" i="33" s="1"/>
  <c r="B571" i="42"/>
  <c r="B39" i="28" s="1"/>
  <c r="C551" i="42"/>
  <c r="B551" i="42"/>
  <c r="B38" i="31" s="1"/>
  <c r="C531" i="42"/>
  <c r="C37" i="45" s="1"/>
  <c r="B531" i="42"/>
  <c r="B37" i="29" s="1"/>
  <c r="C511" i="42"/>
  <c r="B511" i="42"/>
  <c r="B36" i="45" s="1"/>
  <c r="C491" i="42"/>
  <c r="C35" i="27" s="1"/>
  <c r="B491" i="42"/>
  <c r="B35" i="28" s="1"/>
  <c r="C471" i="42"/>
  <c r="B471" i="42"/>
  <c r="B149" i="33" s="1"/>
  <c r="C451" i="42"/>
  <c r="C55" i="34" s="1"/>
  <c r="B451" i="42"/>
  <c r="B33" i="29" s="1"/>
  <c r="C431" i="42"/>
  <c r="B431" i="42"/>
  <c r="B32" i="27" s="1"/>
  <c r="C411" i="42"/>
  <c r="C131" i="33" s="1"/>
  <c r="B411" i="42"/>
  <c r="B31" i="28" s="1"/>
  <c r="C391" i="42"/>
  <c r="B391" i="42"/>
  <c r="B49" i="34" s="1"/>
  <c r="C371" i="42"/>
  <c r="C29" i="45" s="1"/>
  <c r="B371" i="42"/>
  <c r="B29" i="29" s="1"/>
  <c r="C351" i="42"/>
  <c r="B351" i="42"/>
  <c r="B28" i="27" s="1"/>
  <c r="C331" i="42"/>
  <c r="B331" i="42"/>
  <c r="B27" i="28" s="1"/>
  <c r="C311" i="42"/>
  <c r="B311" i="42"/>
  <c r="B26" i="45" s="1"/>
  <c r="C291" i="42"/>
  <c r="B291" i="42"/>
  <c r="B25" i="29" s="1"/>
  <c r="C271" i="42"/>
  <c r="B271" i="42"/>
  <c r="B37" i="34" s="1"/>
  <c r="C251" i="42"/>
  <c r="B251" i="42"/>
  <c r="B23" i="28" s="1"/>
  <c r="C231" i="42"/>
  <c r="B231" i="42"/>
  <c r="B77" i="33" s="1"/>
  <c r="C211" i="42"/>
  <c r="B211" i="42"/>
  <c r="B21" i="29" s="1"/>
  <c r="C191" i="42"/>
  <c r="B191" i="42"/>
  <c r="B20" i="27" s="1"/>
  <c r="C171" i="42"/>
  <c r="B171" i="42"/>
  <c r="B19" i="28" s="1"/>
  <c r="C151" i="42"/>
  <c r="B151" i="42"/>
  <c r="B18" i="45" s="1"/>
  <c r="C131" i="42"/>
  <c r="B131" i="42"/>
  <c r="B17" i="29" s="1"/>
  <c r="C111" i="42"/>
  <c r="B111" i="42"/>
  <c r="B21" i="34" s="1"/>
  <c r="C91" i="42"/>
  <c r="B91" i="42"/>
  <c r="B15" i="28" s="1"/>
  <c r="C71" i="42"/>
  <c r="B71" i="42"/>
  <c r="B29" i="33" s="1"/>
  <c r="C51" i="42"/>
  <c r="B51" i="42"/>
  <c r="B31" i="40" s="1"/>
  <c r="C31" i="42"/>
  <c r="B31" i="42"/>
  <c r="B12" i="27" s="1"/>
  <c r="C11" i="42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AZ12" i="30"/>
  <c r="F12" i="27"/>
  <c r="I12" i="29"/>
  <c r="E12" i="27"/>
  <c r="M48" i="42"/>
  <c r="M49" i="42"/>
  <c r="M50" i="42"/>
  <c r="M31" i="42"/>
  <c r="M33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E11" i="32"/>
  <c r="G11" i="32"/>
  <c r="F11" i="34"/>
  <c r="K11" i="27" s="1"/>
  <c r="E11" i="45"/>
  <c r="J11" i="27" s="1"/>
  <c r="G11" i="33"/>
  <c r="G12" i="33"/>
  <c r="H11" i="33" s="1"/>
  <c r="I11" i="27" s="1"/>
  <c r="G13" i="33"/>
  <c r="G14" i="33"/>
  <c r="G15" i="33"/>
  <c r="G16" i="33"/>
  <c r="I11" i="31"/>
  <c r="G11" i="27" s="1"/>
  <c r="P11" i="40"/>
  <c r="AZ11" i="30"/>
  <c r="F11" i="27" s="1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Z71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/>
  <c r="I15" i="28"/>
  <c r="D15" i="27"/>
  <c r="Q15" i="44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Z111" i="42"/>
  <c r="P61" i="40"/>
  <c r="AZ16" i="30"/>
  <c r="F16" i="27" s="1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F20" i="27" s="1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Z231" i="42"/>
  <c r="N22" i="44" s="1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Z271" i="42"/>
  <c r="I24" i="28"/>
  <c r="D24" i="27" s="1"/>
  <c r="I24" i="29"/>
  <c r="E24" i="27" s="1"/>
  <c r="AZ24" i="30"/>
  <c r="P141" i="40"/>
  <c r="F24" i="27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 s="1"/>
  <c r="I26" i="29"/>
  <c r="E26" i="27" s="1"/>
  <c r="AZ26" i="30"/>
  <c r="F26" i="27" s="1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3" i="42"/>
  <c r="M334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/>
  <c r="I27" i="29"/>
  <c r="E27" i="27"/>
  <c r="AZ27" i="30"/>
  <c r="P171" i="40"/>
  <c r="I27" i="31"/>
  <c r="G27" i="27" s="1"/>
  <c r="E27" i="32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I28" i="28"/>
  <c r="D28" i="27" s="1"/>
  <c r="I28" i="29"/>
  <c r="E28" i="27" s="1"/>
  <c r="AZ28" i="30"/>
  <c r="P181" i="40"/>
  <c r="F28" i="27" s="1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Z371" i="42"/>
  <c r="I29" i="28"/>
  <c r="D29" i="27"/>
  <c r="I29" i="29"/>
  <c r="E29" i="27"/>
  <c r="AZ29" i="30"/>
  <c r="F29" i="27"/>
  <c r="P191" i="40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2" i="42"/>
  <c r="M413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I31" i="28"/>
  <c r="D31" i="27"/>
  <c r="E31" i="45"/>
  <c r="J31" i="27"/>
  <c r="I31" i="29"/>
  <c r="E31" i="27" s="1"/>
  <c r="AZ31" i="30"/>
  <c r="P211" i="40"/>
  <c r="I31" i="31"/>
  <c r="G31" i="27" s="1"/>
  <c r="E31" i="32"/>
  <c r="H31" i="32" s="1"/>
  <c r="H31" i="27" s="1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Z471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I35" i="28"/>
  <c r="D35" i="27"/>
  <c r="E35" i="45"/>
  <c r="J35" i="27" s="1"/>
  <c r="I35" i="29"/>
  <c r="E35" i="27" s="1"/>
  <c r="AZ35" i="30"/>
  <c r="F35" i="27" s="1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Z511" i="42"/>
  <c r="I36" i="28"/>
  <c r="D36" i="27" s="1"/>
  <c r="E36" i="45"/>
  <c r="J36" i="27" s="1"/>
  <c r="I36" i="29"/>
  <c r="E36" i="27" s="1"/>
  <c r="AZ36" i="30"/>
  <c r="P261" i="40"/>
  <c r="F36" i="27" s="1"/>
  <c r="I36" i="31"/>
  <c r="G36" i="27" s="1"/>
  <c r="E36" i="32"/>
  <c r="G36" i="32"/>
  <c r="G161" i="33"/>
  <c r="G162" i="33"/>
  <c r="G163" i="33"/>
  <c r="G164" i="33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Z531" i="42"/>
  <c r="I37" i="28"/>
  <c r="D37" i="27" s="1"/>
  <c r="E37" i="45"/>
  <c r="J37" i="27"/>
  <c r="I37" i="29"/>
  <c r="E37" i="27" s="1"/>
  <c r="AZ37" i="30"/>
  <c r="P271" i="40"/>
  <c r="F37" i="27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F38" i="27" s="1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Z571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G39" i="32"/>
  <c r="H39" i="32" s="1"/>
  <c r="H39" i="27" s="1"/>
  <c r="G179" i="33"/>
  <c r="G180" i="33"/>
  <c r="G181" i="33"/>
  <c r="G182" i="33"/>
  <c r="G183" i="33"/>
  <c r="G184" i="33"/>
  <c r="F67" i="34"/>
  <c r="K39" i="27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/>
  <c r="E40" i="45"/>
  <c r="J40" i="27" s="1"/>
  <c r="I40" i="29"/>
  <c r="E40" i="27" s="1"/>
  <c r="AZ40" i="30"/>
  <c r="F40" i="27" s="1"/>
  <c r="P301" i="40"/>
  <c r="I40" i="31"/>
  <c r="G40" i="27" s="1"/>
  <c r="E40" i="32"/>
  <c r="G40" i="32"/>
  <c r="G185" i="33"/>
  <c r="G186" i="33"/>
  <c r="G187" i="33"/>
  <c r="G188" i="33"/>
  <c r="G189" i="33"/>
  <c r="G190" i="33"/>
  <c r="F69" i="34"/>
  <c r="K40" i="27" s="1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Z611" i="42"/>
  <c r="N41" i="44"/>
  <c r="I41" i="28"/>
  <c r="D41" i="27"/>
  <c r="E41" i="45"/>
  <c r="J41" i="27"/>
  <c r="I41" i="29"/>
  <c r="E41" i="27"/>
  <c r="AZ41" i="30"/>
  <c r="P311" i="40"/>
  <c r="F41" i="27" s="1"/>
  <c r="I41" i="31"/>
  <c r="G41" i="27" s="1"/>
  <c r="E41" i="32"/>
  <c r="G41" i="32"/>
  <c r="H41" i="32" s="1"/>
  <c r="H41" i="27" s="1"/>
  <c r="G191" i="33"/>
  <c r="G192" i="33"/>
  <c r="G193" i="33"/>
  <c r="G194" i="33"/>
  <c r="G195" i="33"/>
  <c r="G196" i="33"/>
  <c r="F71" i="34"/>
  <c r="K41" i="27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/>
  <c r="E42" i="45"/>
  <c r="J42" i="27"/>
  <c r="I42" i="29"/>
  <c r="E42" i="27" s="1"/>
  <c r="AZ42" i="30"/>
  <c r="P321" i="40"/>
  <c r="F42" i="27"/>
  <c r="I42" i="31"/>
  <c r="G42" i="27" s="1"/>
  <c r="E42" i="32"/>
  <c r="G42" i="32"/>
  <c r="H42" i="32"/>
  <c r="H42" i="27" s="1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 i="32"/>
  <c r="H43" i="32" s="1"/>
  <c r="H43" i="27" s="1"/>
  <c r="G203" i="33"/>
  <c r="G204" i="33"/>
  <c r="G205" i="33"/>
  <c r="G206" i="33"/>
  <c r="G207" i="33"/>
  <c r="G208" i="33"/>
  <c r="F75" i="34"/>
  <c r="K43" i="27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/>
  <c r="E44" i="45"/>
  <c r="J44" i="27"/>
  <c r="I44" i="29"/>
  <c r="E44" i="27"/>
  <c r="AZ44" i="30"/>
  <c r="P341" i="40"/>
  <c r="I44" i="31"/>
  <c r="G44" i="27"/>
  <c r="E44" i="32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G46" i="32"/>
  <c r="G221" i="33"/>
  <c r="G222" i="33"/>
  <c r="G223" i="33"/>
  <c r="G224" i="33"/>
  <c r="G225" i="33"/>
  <c r="G226" i="33"/>
  <c r="F81" i="34"/>
  <c r="K46" i="27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 s="1"/>
  <c r="E47" i="45"/>
  <c r="J47" i="27" s="1"/>
  <c r="I47" i="29"/>
  <c r="E47" i="27"/>
  <c r="AZ47" i="30"/>
  <c r="P371" i="40"/>
  <c r="I47" i="31"/>
  <c r="G47" i="27"/>
  <c r="E47" i="32"/>
  <c r="G47" i="32"/>
  <c r="H47" i="32" s="1"/>
  <c r="H47" i="27" s="1"/>
  <c r="G227" i="33"/>
  <c r="G228" i="33"/>
  <c r="G229" i="33"/>
  <c r="G230" i="33"/>
  <c r="G231" i="33"/>
  <c r="G232" i="33"/>
  <c r="F83" i="34"/>
  <c r="K47" i="27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/>
  <c r="E48" i="45"/>
  <c r="J48" i="27" s="1"/>
  <c r="I48" i="29"/>
  <c r="E48" i="27" s="1"/>
  <c r="AZ48" i="30"/>
  <c r="F48" i="27" s="1"/>
  <c r="P381" i="40"/>
  <c r="I48" i="31"/>
  <c r="G48" i="27" s="1"/>
  <c r="E48" i="32"/>
  <c r="G48" i="32"/>
  <c r="G233" i="33"/>
  <c r="G234" i="33"/>
  <c r="G235" i="33"/>
  <c r="G236" i="33"/>
  <c r="G237" i="33"/>
  <c r="G238" i="33"/>
  <c r="F85" i="34"/>
  <c r="K48" i="27" s="1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 s="1"/>
  <c r="E49" i="45"/>
  <c r="J49" i="27" s="1"/>
  <c r="J52" i="27" s="1"/>
  <c r="I49" i="29"/>
  <c r="E49" i="27" s="1"/>
  <c r="AZ49" i="30"/>
  <c r="P391" i="40"/>
  <c r="F49" i="27"/>
  <c r="I49" i="31"/>
  <c r="G49" i="27" s="1"/>
  <c r="E49" i="32"/>
  <c r="H49" i="32" s="1"/>
  <c r="H49" i="27" s="1"/>
  <c r="G49" i="32"/>
  <c r="G239" i="33"/>
  <c r="G240" i="33"/>
  <c r="G241" i="33"/>
  <c r="G242" i="33"/>
  <c r="G243" i="33"/>
  <c r="G244" i="33"/>
  <c r="F87" i="34"/>
  <c r="K49" i="27" s="1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/>
  <c r="I50" i="29"/>
  <c r="E50" i="27" s="1"/>
  <c r="AZ50" i="30"/>
  <c r="P401" i="40"/>
  <c r="F50" i="27"/>
  <c r="I50" i="31"/>
  <c r="G50" i="27"/>
  <c r="E50" i="32"/>
  <c r="G50" i="32"/>
  <c r="G245" i="33"/>
  <c r="G246" i="33"/>
  <c r="G247" i="33"/>
  <c r="G248" i="33"/>
  <c r="G249" i="33"/>
  <c r="G250" i="33"/>
  <c r="F89" i="34"/>
  <c r="K50" i="27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 s="1"/>
  <c r="I51" i="29"/>
  <c r="E51" i="27" s="1"/>
  <c r="AZ51" i="30"/>
  <c r="P411" i="40"/>
  <c r="F51" i="27" s="1"/>
  <c r="I51" i="31"/>
  <c r="G51" i="27"/>
  <c r="E51" i="32"/>
  <c r="G51" i="32"/>
  <c r="G251" i="33"/>
  <c r="G252" i="33"/>
  <c r="G253" i="33"/>
  <c r="G254" i="33"/>
  <c r="G255" i="33"/>
  <c r="G256" i="33"/>
  <c r="F91" i="34"/>
  <c r="K51" i="27"/>
  <c r="Q51" i="44"/>
  <c r="W831" i="42"/>
  <c r="U831" i="42"/>
  <c r="S831" i="42"/>
  <c r="C91" i="34"/>
  <c r="B91" i="34"/>
  <c r="C89" i="34"/>
  <c r="B89" i="34"/>
  <c r="C87" i="34"/>
  <c r="B87" i="34"/>
  <c r="C85" i="34"/>
  <c r="B85" i="34"/>
  <c r="C83" i="34"/>
  <c r="C81" i="34"/>
  <c r="C79" i="34"/>
  <c r="C77" i="34"/>
  <c r="B77" i="34"/>
  <c r="C75" i="34"/>
  <c r="C69" i="34"/>
  <c r="C67" i="34"/>
  <c r="C65" i="34"/>
  <c r="B65" i="34"/>
  <c r="C61" i="34"/>
  <c r="B61" i="34"/>
  <c r="C57" i="34"/>
  <c r="B57" i="34"/>
  <c r="C53" i="34"/>
  <c r="B53" i="34"/>
  <c r="C51" i="34"/>
  <c r="C49" i="34"/>
  <c r="C45" i="34"/>
  <c r="C43" i="34"/>
  <c r="C41" i="34"/>
  <c r="B41" i="34"/>
  <c r="C39" i="34"/>
  <c r="C37" i="34"/>
  <c r="C35" i="34"/>
  <c r="C33" i="34"/>
  <c r="B33" i="34"/>
  <c r="C31" i="34"/>
  <c r="C29" i="34"/>
  <c r="C27" i="34"/>
  <c r="C25" i="34"/>
  <c r="B25" i="34"/>
  <c r="C23" i="34"/>
  <c r="C21" i="34"/>
  <c r="C19" i="34"/>
  <c r="C17" i="34"/>
  <c r="B17" i="34"/>
  <c r="C15" i="34"/>
  <c r="C13" i="34"/>
  <c r="C11" i="34"/>
  <c r="C51" i="27"/>
  <c r="B51" i="27"/>
  <c r="C50" i="27"/>
  <c r="B50" i="27"/>
  <c r="C49" i="27"/>
  <c r="B49" i="27"/>
  <c r="C48" i="27"/>
  <c r="B48" i="27"/>
  <c r="C47" i="27"/>
  <c r="C46" i="27"/>
  <c r="C45" i="27"/>
  <c r="C44" i="27"/>
  <c r="B44" i="27"/>
  <c r="C43" i="27"/>
  <c r="C42" i="27"/>
  <c r="C41" i="27"/>
  <c r="C40" i="27"/>
  <c r="B40" i="27"/>
  <c r="C38" i="27"/>
  <c r="B38" i="27"/>
  <c r="C36" i="27"/>
  <c r="B36" i="27"/>
  <c r="C34" i="27"/>
  <c r="B34" i="27"/>
  <c r="C33" i="27"/>
  <c r="C32" i="27"/>
  <c r="C30" i="27"/>
  <c r="C28" i="27"/>
  <c r="C27" i="27"/>
  <c r="C26" i="27"/>
  <c r="B26" i="27"/>
  <c r="C25" i="27"/>
  <c r="C24" i="27"/>
  <c r="C23" i="27"/>
  <c r="C22" i="27"/>
  <c r="B22" i="27"/>
  <c r="C21" i="27"/>
  <c r="C20" i="27"/>
  <c r="C19" i="27"/>
  <c r="C18" i="27"/>
  <c r="B18" i="27"/>
  <c r="C17" i="27"/>
  <c r="C16" i="27"/>
  <c r="C15" i="27"/>
  <c r="C14" i="27"/>
  <c r="B14" i="27"/>
  <c r="C13" i="27"/>
  <c r="C12" i="27"/>
  <c r="C11" i="27"/>
  <c r="C51" i="45"/>
  <c r="B51" i="45"/>
  <c r="C50" i="45"/>
  <c r="B50" i="45"/>
  <c r="C49" i="45"/>
  <c r="B49" i="45"/>
  <c r="C48" i="45"/>
  <c r="B48" i="45"/>
  <c r="C47" i="45"/>
  <c r="C46" i="45"/>
  <c r="C45" i="45"/>
  <c r="C44" i="45"/>
  <c r="B44" i="45"/>
  <c r="C43" i="45"/>
  <c r="C42" i="45"/>
  <c r="C40" i="45"/>
  <c r="C38" i="45"/>
  <c r="C36" i="45"/>
  <c r="C35" i="45"/>
  <c r="C34" i="45"/>
  <c r="B34" i="45"/>
  <c r="C32" i="45"/>
  <c r="B32" i="45"/>
  <c r="C30" i="45"/>
  <c r="B30" i="45"/>
  <c r="C28" i="45"/>
  <c r="B28" i="45"/>
  <c r="C27" i="45"/>
  <c r="C26" i="45"/>
  <c r="C25" i="45"/>
  <c r="C24" i="45"/>
  <c r="B24" i="45"/>
  <c r="C23" i="45"/>
  <c r="C22" i="45"/>
  <c r="C21" i="45"/>
  <c r="C20" i="45"/>
  <c r="B20" i="45"/>
  <c r="C19" i="45"/>
  <c r="C18" i="45"/>
  <c r="C17" i="45"/>
  <c r="C16" i="45"/>
  <c r="B16" i="45"/>
  <c r="C15" i="45"/>
  <c r="C14" i="45"/>
  <c r="C13" i="45"/>
  <c r="C12" i="45"/>
  <c r="B12" i="45"/>
  <c r="C11" i="45"/>
  <c r="C251" i="33"/>
  <c r="B251" i="33"/>
  <c r="C245" i="33"/>
  <c r="B245" i="33"/>
  <c r="C239" i="33"/>
  <c r="B239" i="33"/>
  <c r="C233" i="33"/>
  <c r="C227" i="33"/>
  <c r="C221" i="33"/>
  <c r="B221" i="33"/>
  <c r="C215" i="33"/>
  <c r="C209" i="33"/>
  <c r="C203" i="33"/>
  <c r="C197" i="33"/>
  <c r="B197" i="33"/>
  <c r="C185" i="33"/>
  <c r="B185" i="33"/>
  <c r="C173" i="33"/>
  <c r="B173" i="33"/>
  <c r="C167" i="33"/>
  <c r="C161" i="33"/>
  <c r="C149" i="33"/>
  <c r="C137" i="33"/>
  <c r="C125" i="33"/>
  <c r="C119" i="33"/>
  <c r="C113" i="33"/>
  <c r="B113" i="33"/>
  <c r="C107" i="33"/>
  <c r="C101" i="33"/>
  <c r="C95" i="33"/>
  <c r="C89" i="33"/>
  <c r="B89" i="33"/>
  <c r="C83" i="33"/>
  <c r="C77" i="33"/>
  <c r="C71" i="33"/>
  <c r="C65" i="33"/>
  <c r="B65" i="33"/>
  <c r="C59" i="33"/>
  <c r="C53" i="33"/>
  <c r="C47" i="33"/>
  <c r="C41" i="33"/>
  <c r="B41" i="33"/>
  <c r="C35" i="33"/>
  <c r="C29" i="33"/>
  <c r="C23" i="33"/>
  <c r="C17" i="33"/>
  <c r="B17" i="33"/>
  <c r="C11" i="33"/>
  <c r="C51" i="32"/>
  <c r="B51" i="32"/>
  <c r="C50" i="32"/>
  <c r="B50" i="32"/>
  <c r="C49" i="32"/>
  <c r="B49" i="32"/>
  <c r="C48" i="32"/>
  <c r="C47" i="32"/>
  <c r="C46" i="32"/>
  <c r="B46" i="32"/>
  <c r="C45" i="32"/>
  <c r="C44" i="32"/>
  <c r="C43" i="32"/>
  <c r="C42" i="32"/>
  <c r="B42" i="32"/>
  <c r="C40" i="32"/>
  <c r="B40" i="32"/>
  <c r="C39" i="32"/>
  <c r="C38" i="32"/>
  <c r="C36" i="32"/>
  <c r="C34" i="32"/>
  <c r="C32" i="32"/>
  <c r="C31" i="32"/>
  <c r="C30" i="32"/>
  <c r="B30" i="32"/>
  <c r="C28" i="32"/>
  <c r="B28" i="32"/>
  <c r="C27" i="32"/>
  <c r="C26" i="32"/>
  <c r="C25" i="32"/>
  <c r="C24" i="32"/>
  <c r="B24" i="32"/>
  <c r="C23" i="32"/>
  <c r="C22" i="32"/>
  <c r="C21" i="32"/>
  <c r="C20" i="32"/>
  <c r="B20" i="32"/>
  <c r="C19" i="32"/>
  <c r="C18" i="32"/>
  <c r="C17" i="32"/>
  <c r="C16" i="32"/>
  <c r="B16" i="32"/>
  <c r="C15" i="32"/>
  <c r="C14" i="32"/>
  <c r="C13" i="32"/>
  <c r="C12" i="32"/>
  <c r="B12" i="32"/>
  <c r="C11" i="32"/>
  <c r="C51" i="31"/>
  <c r="B51" i="31"/>
  <c r="C50" i="31"/>
  <c r="B50" i="31"/>
  <c r="C49" i="31"/>
  <c r="B49" i="31"/>
  <c r="C48" i="31"/>
  <c r="C47" i="31"/>
  <c r="C46" i="31"/>
  <c r="B46" i="31"/>
  <c r="C45" i="31"/>
  <c r="C44" i="31"/>
  <c r="C43" i="31"/>
  <c r="C42" i="31"/>
  <c r="B42" i="31"/>
  <c r="C41" i="31"/>
  <c r="C40" i="31"/>
  <c r="C38" i="31"/>
  <c r="C36" i="31"/>
  <c r="C34" i="31"/>
  <c r="C33" i="31"/>
  <c r="C32" i="31"/>
  <c r="B32" i="31"/>
  <c r="C30" i="31"/>
  <c r="B30" i="31"/>
  <c r="C28" i="31"/>
  <c r="B28" i="31"/>
  <c r="C27" i="31"/>
  <c r="C26" i="31"/>
  <c r="C25" i="31"/>
  <c r="C24" i="31"/>
  <c r="B24" i="31"/>
  <c r="C23" i="31"/>
  <c r="C22" i="31"/>
  <c r="C21" i="31"/>
  <c r="C20" i="31"/>
  <c r="B20" i="31"/>
  <c r="C19" i="31"/>
  <c r="C18" i="31"/>
  <c r="C17" i="31"/>
  <c r="C16" i="31"/>
  <c r="B16" i="31"/>
  <c r="C15" i="31"/>
  <c r="C14" i="31"/>
  <c r="C13" i="31"/>
  <c r="C12" i="31"/>
  <c r="B12" i="31"/>
  <c r="C11" i="31"/>
  <c r="C411" i="40"/>
  <c r="B411" i="40"/>
  <c r="C401" i="40"/>
  <c r="B401" i="40"/>
  <c r="C391" i="40"/>
  <c r="B391" i="40"/>
  <c r="C381" i="40"/>
  <c r="C371" i="40"/>
  <c r="C361" i="40"/>
  <c r="B361" i="40"/>
  <c r="C351" i="40"/>
  <c r="C341" i="40"/>
  <c r="C331" i="40"/>
  <c r="C321" i="40"/>
  <c r="B321" i="40"/>
  <c r="C301" i="40"/>
  <c r="B301" i="40"/>
  <c r="C281" i="40"/>
  <c r="B281" i="40"/>
  <c r="C261" i="40"/>
  <c r="B261" i="40"/>
  <c r="C251" i="40"/>
  <c r="C241" i="40"/>
  <c r="C221" i="40"/>
  <c r="C201" i="40"/>
  <c r="C181" i="40"/>
  <c r="C171" i="40"/>
  <c r="C161" i="40"/>
  <c r="B161" i="40"/>
  <c r="C151" i="40"/>
  <c r="C141" i="40"/>
  <c r="C131" i="40"/>
  <c r="C121" i="40"/>
  <c r="B121" i="40"/>
  <c r="C111" i="40"/>
  <c r="C101" i="40"/>
  <c r="C91" i="40"/>
  <c r="C81" i="40"/>
  <c r="B81" i="40"/>
  <c r="C71" i="40"/>
  <c r="C61" i="40"/>
  <c r="C51" i="40"/>
  <c r="C41" i="40"/>
  <c r="B41" i="40"/>
  <c r="C31" i="40"/>
  <c r="C21" i="40"/>
  <c r="C11" i="40"/>
  <c r="C51" i="30"/>
  <c r="B51" i="30"/>
  <c r="C50" i="30"/>
  <c r="B50" i="30"/>
  <c r="C49" i="30"/>
  <c r="B49" i="30"/>
  <c r="C48" i="30"/>
  <c r="B48" i="30"/>
  <c r="C47" i="30"/>
  <c r="C46" i="30"/>
  <c r="C45" i="30"/>
  <c r="C44" i="30"/>
  <c r="B44" i="30"/>
  <c r="C43" i="30"/>
  <c r="C42" i="30"/>
  <c r="C40" i="30"/>
  <c r="C38" i="30"/>
  <c r="C37" i="30"/>
  <c r="C36" i="30"/>
  <c r="B36" i="30"/>
  <c r="C34" i="30"/>
  <c r="B34" i="30"/>
  <c r="C32" i="30"/>
  <c r="B32" i="30"/>
  <c r="C30" i="30"/>
  <c r="B30" i="30"/>
  <c r="C29" i="30"/>
  <c r="C28" i="30"/>
  <c r="C27" i="30"/>
  <c r="C26" i="30"/>
  <c r="B26" i="30"/>
  <c r="C25" i="30"/>
  <c r="C24" i="30"/>
  <c r="C23" i="30"/>
  <c r="C22" i="30"/>
  <c r="B22" i="30"/>
  <c r="C21" i="30"/>
  <c r="C20" i="30"/>
  <c r="C19" i="30"/>
  <c r="C18" i="30"/>
  <c r="B18" i="30"/>
  <c r="C17" i="30"/>
  <c r="C16" i="30"/>
  <c r="C15" i="30"/>
  <c r="C14" i="30"/>
  <c r="B14" i="30"/>
  <c r="C13" i="30"/>
  <c r="C12" i="30"/>
  <c r="C11" i="30"/>
  <c r="C51" i="29"/>
  <c r="B51" i="29"/>
  <c r="C50" i="29"/>
  <c r="B50" i="29"/>
  <c r="C49" i="29"/>
  <c r="B49" i="29"/>
  <c r="C48" i="29"/>
  <c r="B48" i="29"/>
  <c r="C47" i="29"/>
  <c r="C46" i="29"/>
  <c r="C45" i="29"/>
  <c r="C44" i="29"/>
  <c r="B44" i="29"/>
  <c r="C43" i="29"/>
  <c r="C42" i="29"/>
  <c r="C40" i="29"/>
  <c r="C39" i="29"/>
  <c r="C38" i="29"/>
  <c r="B38" i="29"/>
  <c r="C36" i="29"/>
  <c r="B36" i="29"/>
  <c r="C34" i="29"/>
  <c r="B34" i="29"/>
  <c r="C32" i="29"/>
  <c r="B32" i="29"/>
  <c r="C31" i="29"/>
  <c r="C30" i="29"/>
  <c r="C28" i="29"/>
  <c r="C27" i="29"/>
  <c r="C26" i="29"/>
  <c r="B26" i="29"/>
  <c r="C25" i="29"/>
  <c r="C24" i="29"/>
  <c r="C23" i="29"/>
  <c r="C22" i="29"/>
  <c r="B22" i="29"/>
  <c r="C21" i="29"/>
  <c r="C20" i="29"/>
  <c r="C19" i="29"/>
  <c r="C18" i="29"/>
  <c r="B18" i="29"/>
  <c r="C17" i="29"/>
  <c r="C16" i="29"/>
  <c r="C15" i="29"/>
  <c r="C14" i="29"/>
  <c r="B14" i="29"/>
  <c r="C13" i="29"/>
  <c r="C12" i="29"/>
  <c r="C11" i="29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30" i="28"/>
  <c r="C31" i="28"/>
  <c r="C32" i="28"/>
  <c r="C34" i="28"/>
  <c r="C35" i="28"/>
  <c r="C36" i="28"/>
  <c r="C38" i="28"/>
  <c r="C39" i="28"/>
  <c r="C40" i="28"/>
  <c r="C42" i="28"/>
  <c r="C43" i="28"/>
  <c r="C44" i="28"/>
  <c r="C45" i="28"/>
  <c r="C46" i="28"/>
  <c r="C47" i="28"/>
  <c r="C48" i="28"/>
  <c r="C49" i="28"/>
  <c r="C50" i="28"/>
  <c r="C51" i="28"/>
  <c r="B16" i="28"/>
  <c r="B18" i="28"/>
  <c r="B20" i="28"/>
  <c r="B22" i="28"/>
  <c r="B24" i="28"/>
  <c r="B26" i="28"/>
  <c r="B28" i="28"/>
  <c r="B30" i="28"/>
  <c r="B32" i="28"/>
  <c r="B34" i="28"/>
  <c r="B36" i="28"/>
  <c r="B38" i="28"/>
  <c r="B40" i="28"/>
  <c r="B42" i="28"/>
  <c r="B44" i="28"/>
  <c r="B46" i="28"/>
  <c r="B48" i="28"/>
  <c r="B49" i="28"/>
  <c r="B50" i="28"/>
  <c r="B51" i="28"/>
  <c r="B14" i="28"/>
  <c r="B12" i="28"/>
  <c r="C13" i="28"/>
  <c r="C12" i="28"/>
  <c r="C11" i="28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2" i="44"/>
  <c r="C33" i="44"/>
  <c r="C34" i="44"/>
  <c r="C36" i="44"/>
  <c r="C37" i="44"/>
  <c r="C38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B51" i="44"/>
  <c r="B50" i="44"/>
  <c r="B49" i="44"/>
  <c r="B46" i="44"/>
  <c r="B42" i="44"/>
  <c r="B38" i="44"/>
  <c r="B34" i="44"/>
  <c r="B30" i="44"/>
  <c r="B26" i="44"/>
  <c r="B22" i="44"/>
  <c r="B18" i="44"/>
  <c r="B14" i="44"/>
  <c r="C13" i="44"/>
  <c r="B13" i="44"/>
  <c r="C12" i="44"/>
  <c r="B12" i="44"/>
  <c r="C11" i="44"/>
  <c r="B11" i="44"/>
  <c r="AB831" i="42"/>
  <c r="N12" i="44"/>
  <c r="N13" i="44"/>
  <c r="N14" i="44"/>
  <c r="N15" i="44"/>
  <c r="N16" i="44"/>
  <c r="N17" i="44"/>
  <c r="N18" i="44"/>
  <c r="N19" i="44"/>
  <c r="N24" i="44"/>
  <c r="N25" i="44"/>
  <c r="N26" i="44"/>
  <c r="N27" i="44"/>
  <c r="N28" i="44"/>
  <c r="N29" i="44"/>
  <c r="N30" i="44"/>
  <c r="N31" i="44"/>
  <c r="N32" i="44"/>
  <c r="N33" i="44"/>
  <c r="N34" i="44"/>
  <c r="N35" i="44"/>
  <c r="N36" i="44"/>
  <c r="N37" i="44"/>
  <c r="N38" i="44"/>
  <c r="N39" i="44"/>
  <c r="N40" i="44"/>
  <c r="N42" i="44"/>
  <c r="N48" i="44"/>
  <c r="N51" i="44"/>
  <c r="N11" i="44"/>
  <c r="E52" i="45"/>
  <c r="D52" i="45"/>
  <c r="L51" i="44"/>
  <c r="L50" i="44"/>
  <c r="L49" i="44"/>
  <c r="L48" i="44"/>
  <c r="L47" i="44"/>
  <c r="L46" i="44"/>
  <c r="L45" i="44"/>
  <c r="L44" i="44"/>
  <c r="L43" i="44"/>
  <c r="L42" i="44"/>
  <c r="L41" i="44"/>
  <c r="L40" i="44"/>
  <c r="L39" i="44"/>
  <c r="L38" i="44"/>
  <c r="L37" i="44"/>
  <c r="L36" i="44"/>
  <c r="L35" i="44"/>
  <c r="L34" i="44"/>
  <c r="L33" i="44"/>
  <c r="L32" i="44"/>
  <c r="L31" i="44"/>
  <c r="L30" i="44"/>
  <c r="L29" i="44"/>
  <c r="L27" i="44"/>
  <c r="L26" i="44"/>
  <c r="L25" i="44"/>
  <c r="L24" i="44"/>
  <c r="L23" i="44"/>
  <c r="L22" i="44"/>
  <c r="L21" i="44"/>
  <c r="L20" i="44"/>
  <c r="L19" i="44"/>
  <c r="L18" i="44"/>
  <c r="L17" i="44"/>
  <c r="L16" i="44"/>
  <c r="L15" i="44"/>
  <c r="L14" i="44"/>
  <c r="L13" i="44"/>
  <c r="L12" i="44"/>
  <c r="L11" i="44"/>
  <c r="K51" i="44"/>
  <c r="K50" i="44"/>
  <c r="K49" i="44"/>
  <c r="K48" i="44"/>
  <c r="K45" i="44"/>
  <c r="K44" i="44"/>
  <c r="K43" i="44"/>
  <c r="K42" i="44"/>
  <c r="K41" i="44"/>
  <c r="K40" i="44"/>
  <c r="K39" i="44"/>
  <c r="K38" i="44"/>
  <c r="K37" i="44"/>
  <c r="K36" i="44"/>
  <c r="K35" i="44"/>
  <c r="K34" i="44"/>
  <c r="K33" i="44"/>
  <c r="K32" i="44"/>
  <c r="K31" i="44"/>
  <c r="K30" i="44"/>
  <c r="K29" i="44"/>
  <c r="K28" i="44"/>
  <c r="K27" i="44"/>
  <c r="K26" i="44"/>
  <c r="K25" i="44"/>
  <c r="K24" i="44"/>
  <c r="K23" i="44"/>
  <c r="K22" i="44"/>
  <c r="K21" i="44"/>
  <c r="K20" i="44"/>
  <c r="K19" i="44"/>
  <c r="K18" i="44"/>
  <c r="K17" i="44"/>
  <c r="K16" i="44"/>
  <c r="K15" i="44"/>
  <c r="K14" i="44"/>
  <c r="K13" i="44"/>
  <c r="K12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11" i="44"/>
  <c r="E12" i="44"/>
  <c r="O831" i="42"/>
  <c r="Q831" i="42"/>
  <c r="P171" i="42"/>
  <c r="Y171" i="42" s="1"/>
  <c r="H45" i="32"/>
  <c r="H45" i="27"/>
  <c r="H215" i="33"/>
  <c r="I45" i="27" s="1"/>
  <c r="L45" i="27" s="1"/>
  <c r="R691" i="42" s="1"/>
  <c r="M354" i="42"/>
  <c r="D26" i="44"/>
  <c r="M495" i="42"/>
  <c r="B510" i="42" s="1"/>
  <c r="M37" i="42"/>
  <c r="M381" i="42"/>
  <c r="B590" i="42"/>
  <c r="G831" i="42"/>
  <c r="D48" i="44"/>
  <c r="D33" i="44"/>
  <c r="D18" i="44"/>
  <c r="P431" i="42"/>
  <c r="G32" i="44" s="1"/>
  <c r="P191" i="42"/>
  <c r="G20" i="44" s="1"/>
  <c r="B290" i="42"/>
  <c r="D21" i="44"/>
  <c r="B570" i="42"/>
  <c r="P91" i="42"/>
  <c r="G15" i="44" s="1"/>
  <c r="J20" i="44"/>
  <c r="P11" i="42"/>
  <c r="G11" i="44" s="1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B250" i="42"/>
  <c r="P251" i="42"/>
  <c r="Y251" i="42" s="1"/>
  <c r="J39" i="44"/>
  <c r="J38" i="44"/>
  <c r="N831" i="42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M335" i="42" l="1"/>
  <c r="P71" i="42"/>
  <c r="Y71" i="42" s="1"/>
  <c r="M14" i="44" s="1"/>
  <c r="P391" i="42"/>
  <c r="G30" i="44" s="1"/>
  <c r="G52" i="27"/>
  <c r="D52" i="27"/>
  <c r="E52" i="27"/>
  <c r="H251" i="33"/>
  <c r="I51" i="27" s="1"/>
  <c r="H51" i="32"/>
  <c r="H51" i="27" s="1"/>
  <c r="D51" i="44"/>
  <c r="H245" i="33"/>
  <c r="I50" i="27" s="1"/>
  <c r="H50" i="32"/>
  <c r="H50" i="27" s="1"/>
  <c r="L50" i="27" s="1"/>
  <c r="R791" i="42" s="1"/>
  <c r="D50" i="44"/>
  <c r="H239" i="33"/>
  <c r="I49" i="27" s="1"/>
  <c r="L49" i="27" s="1"/>
  <c r="R771" i="42" s="1"/>
  <c r="H233" i="33"/>
  <c r="I48" i="27" s="1"/>
  <c r="H48" i="32"/>
  <c r="H48" i="27" s="1"/>
  <c r="L48" i="27" s="1"/>
  <c r="R751" i="42" s="1"/>
  <c r="F47" i="27"/>
  <c r="L47" i="27" s="1"/>
  <c r="R731" i="42" s="1"/>
  <c r="Q52" i="44"/>
  <c r="H221" i="33"/>
  <c r="I46" i="27" s="1"/>
  <c r="H46" i="32"/>
  <c r="H46" i="27" s="1"/>
  <c r="L46" i="27" s="1"/>
  <c r="R711" i="42" s="1"/>
  <c r="H209" i="33"/>
  <c r="I44" i="27" s="1"/>
  <c r="H44" i="32"/>
  <c r="H44" i="27" s="1"/>
  <c r="F44" i="27"/>
  <c r="F43" i="27"/>
  <c r="L43" i="27" s="1"/>
  <c r="R651" i="42" s="1"/>
  <c r="H197" i="33"/>
  <c r="I42" i="27" s="1"/>
  <c r="H185" i="33"/>
  <c r="I40" i="27" s="1"/>
  <c r="H40" i="32"/>
  <c r="H40" i="27" s="1"/>
  <c r="L40" i="27" s="1"/>
  <c r="R591" i="42" s="1"/>
  <c r="H179" i="33"/>
  <c r="I39" i="27" s="1"/>
  <c r="L39" i="27" s="1"/>
  <c r="R571" i="42" s="1"/>
  <c r="H36" i="32"/>
  <c r="H36" i="27" s="1"/>
  <c r="H227" i="33"/>
  <c r="I47" i="27" s="1"/>
  <c r="H203" i="33"/>
  <c r="I43" i="27" s="1"/>
  <c r="H191" i="33"/>
  <c r="I41" i="27" s="1"/>
  <c r="L41" i="27" s="1"/>
  <c r="R611" i="42" s="1"/>
  <c r="H173" i="33"/>
  <c r="I38" i="27" s="1"/>
  <c r="L38" i="27" s="1"/>
  <c r="R551" i="42" s="1"/>
  <c r="H161" i="33"/>
  <c r="I36" i="27" s="1"/>
  <c r="H149" i="33"/>
  <c r="I34" i="27" s="1"/>
  <c r="H131" i="33"/>
  <c r="I31" i="27" s="1"/>
  <c r="H125" i="33"/>
  <c r="I30" i="27" s="1"/>
  <c r="H27" i="32"/>
  <c r="H27" i="27" s="1"/>
  <c r="H26" i="32"/>
  <c r="H26" i="27" s="1"/>
  <c r="H59" i="33"/>
  <c r="I19" i="27" s="1"/>
  <c r="H35" i="33"/>
  <c r="I15" i="27" s="1"/>
  <c r="V831" i="42"/>
  <c r="X831" i="42"/>
  <c r="H167" i="33"/>
  <c r="I37" i="27" s="1"/>
  <c r="L37" i="27" s="1"/>
  <c r="R531" i="42" s="1"/>
  <c r="H155" i="33"/>
  <c r="I35" i="27" s="1"/>
  <c r="H35" i="32"/>
  <c r="H35" i="27" s="1"/>
  <c r="L35" i="27" s="1"/>
  <c r="R491" i="42" s="1"/>
  <c r="F34" i="27"/>
  <c r="L34" i="27" s="1"/>
  <c r="R471" i="42" s="1"/>
  <c r="H143" i="33"/>
  <c r="I33" i="27" s="1"/>
  <c r="H33" i="32"/>
  <c r="H33" i="27" s="1"/>
  <c r="H137" i="33"/>
  <c r="I32" i="27" s="1"/>
  <c r="H32" i="32"/>
  <c r="H32" i="27" s="1"/>
  <c r="F32" i="27"/>
  <c r="L32" i="27" s="1"/>
  <c r="R431" i="42" s="1"/>
  <c r="F31" i="27"/>
  <c r="F30" i="27"/>
  <c r="L30" i="27" s="1"/>
  <c r="R391" i="42" s="1"/>
  <c r="H119" i="33"/>
  <c r="I29" i="27" s="1"/>
  <c r="H29" i="32"/>
  <c r="H29" i="27" s="1"/>
  <c r="L29" i="27" s="1"/>
  <c r="R371" i="42" s="1"/>
  <c r="H28" i="32"/>
  <c r="H28" i="27" s="1"/>
  <c r="F27" i="27"/>
  <c r="H25" i="32"/>
  <c r="H25" i="27" s="1"/>
  <c r="H23" i="32"/>
  <c r="H23" i="27" s="1"/>
  <c r="H77" i="33"/>
  <c r="I22" i="27" s="1"/>
  <c r="H22" i="32"/>
  <c r="H22" i="27" s="1"/>
  <c r="L22" i="27" s="1"/>
  <c r="R231" i="42" s="1"/>
  <c r="F21" i="27"/>
  <c r="H65" i="33"/>
  <c r="I20" i="27" s="1"/>
  <c r="H20" i="32"/>
  <c r="H20" i="27" s="1"/>
  <c r="F19" i="27"/>
  <c r="L19" i="27" s="1"/>
  <c r="R171" i="42" s="1"/>
  <c r="H53" i="33"/>
  <c r="I18" i="27" s="1"/>
  <c r="F18" i="27"/>
  <c r="L18" i="27" s="1"/>
  <c r="R151" i="42" s="1"/>
  <c r="H17" i="32"/>
  <c r="H17" i="27" s="1"/>
  <c r="H16" i="32"/>
  <c r="H16" i="27" s="1"/>
  <c r="H15" i="32"/>
  <c r="H15" i="27" s="1"/>
  <c r="L15" i="27" s="1"/>
  <c r="R91" i="42" s="1"/>
  <c r="H29" i="33"/>
  <c r="I14" i="27" s="1"/>
  <c r="H14" i="32"/>
  <c r="H14" i="27" s="1"/>
  <c r="H23" i="33"/>
  <c r="I13" i="27" s="1"/>
  <c r="F13" i="27"/>
  <c r="H11" i="32"/>
  <c r="H11" i="27" s="1"/>
  <c r="L11" i="27" s="1"/>
  <c r="R11" i="42" s="1"/>
  <c r="H17" i="33"/>
  <c r="I12" i="27" s="1"/>
  <c r="H12" i="32"/>
  <c r="H12" i="27" s="1"/>
  <c r="L12" i="27" s="1"/>
  <c r="R31" i="42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K46" i="44"/>
  <c r="Z831" i="42"/>
  <c r="P811" i="42"/>
  <c r="B730" i="42"/>
  <c r="B710" i="42"/>
  <c r="B690" i="42"/>
  <c r="D42" i="44"/>
  <c r="P571" i="42"/>
  <c r="Y571" i="42" s="1"/>
  <c r="M39" i="44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G39" i="44"/>
  <c r="B390" i="42"/>
  <c r="B330" i="42"/>
  <c r="B190" i="42"/>
  <c r="D13" i="44"/>
  <c r="P51" i="42"/>
  <c r="G13" i="44" s="1"/>
  <c r="Y431" i="42"/>
  <c r="M32" i="44" s="1"/>
  <c r="B30" i="42"/>
  <c r="P531" i="42"/>
  <c r="P711" i="42"/>
  <c r="P211" i="42"/>
  <c r="P671" i="42"/>
  <c r="B530" i="42"/>
  <c r="Y391" i="42"/>
  <c r="M30" i="44" s="1"/>
  <c r="Y91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G28" i="44" s="1"/>
  <c r="B650" i="42"/>
  <c r="P751" i="42"/>
  <c r="P471" i="42"/>
  <c r="P451" i="42"/>
  <c r="Y191" i="42"/>
  <c r="M20" i="44" s="1"/>
  <c r="P111" i="42"/>
  <c r="D45" i="44"/>
  <c r="P131" i="42"/>
  <c r="D14" i="44"/>
  <c r="G31" i="44"/>
  <c r="G19" i="44"/>
  <c r="B770" i="42"/>
  <c r="D46" i="44"/>
  <c r="D44" i="44"/>
  <c r="D34" i="44"/>
  <c r="G23" i="44"/>
  <c r="P651" i="42"/>
  <c r="G43" i="44" s="1"/>
  <c r="B670" i="42"/>
  <c r="D43" i="44"/>
  <c r="P291" i="42"/>
  <c r="B310" i="42"/>
  <c r="D25" i="44"/>
  <c r="L52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J52" i="44"/>
  <c r="AA151" i="42"/>
  <c r="O18" i="44" s="1"/>
  <c r="I18" i="44"/>
  <c r="M26" i="44"/>
  <c r="I11" i="44"/>
  <c r="AA11" i="42"/>
  <c r="M31" i="44"/>
  <c r="M23" i="44"/>
  <c r="AA531" i="42"/>
  <c r="I37" i="44"/>
  <c r="M19" i="44"/>
  <c r="Y351" i="42"/>
  <c r="AA691" i="42"/>
  <c r="I45" i="44"/>
  <c r="I50" i="44"/>
  <c r="AA791" i="42"/>
  <c r="AA471" i="42"/>
  <c r="I34" i="44"/>
  <c r="P371" i="42"/>
  <c r="K52" i="44"/>
  <c r="D28" i="44"/>
  <c r="N52" i="44"/>
  <c r="L31" i="27"/>
  <c r="R411" i="42" s="1"/>
  <c r="H52" i="44"/>
  <c r="L42" i="27"/>
  <c r="R631" i="42" s="1"/>
  <c r="K52" i="27"/>
  <c r="L17" i="27"/>
  <c r="R131" i="42" s="1"/>
  <c r="P731" i="42"/>
  <c r="H113" i="33"/>
  <c r="I28" i="27" s="1"/>
  <c r="L28" i="27" s="1"/>
  <c r="R351" i="42" s="1"/>
  <c r="H107" i="33"/>
  <c r="I27" i="27" s="1"/>
  <c r="L27" i="27" s="1"/>
  <c r="R331" i="42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L13" i="27"/>
  <c r="H95" i="33"/>
  <c r="I25" i="27" s="1"/>
  <c r="F25" i="27"/>
  <c r="H83" i="33"/>
  <c r="I23" i="27" s="1"/>
  <c r="H47" i="33"/>
  <c r="I17" i="27" s="1"/>
  <c r="P151" i="42"/>
  <c r="G14" i="44" l="1"/>
  <c r="G12" i="44"/>
  <c r="Y51" i="42"/>
  <c r="M13" i="44" s="1"/>
  <c r="I41" i="44"/>
  <c r="AA611" i="42"/>
  <c r="O41" i="44" s="1"/>
  <c r="I39" i="44"/>
  <c r="AA571" i="42"/>
  <c r="I43" i="44"/>
  <c r="AA651" i="42"/>
  <c r="I48" i="44"/>
  <c r="AA751" i="42"/>
  <c r="O48" i="44" s="1"/>
  <c r="I49" i="44"/>
  <c r="AA771" i="42"/>
  <c r="O49" i="44" s="1"/>
  <c r="I40" i="44"/>
  <c r="AA591" i="42"/>
  <c r="O40" i="44" s="1"/>
  <c r="I47" i="44"/>
  <c r="AA731" i="42"/>
  <c r="O47" i="44" s="1"/>
  <c r="L25" i="27"/>
  <c r="R291" i="42" s="1"/>
  <c r="L14" i="27"/>
  <c r="R71" i="42" s="1"/>
  <c r="I15" i="44"/>
  <c r="AA91" i="42"/>
  <c r="O15" i="44" s="1"/>
  <c r="L20" i="27"/>
  <c r="R191" i="42" s="1"/>
  <c r="L33" i="27"/>
  <c r="R451" i="42" s="1"/>
  <c r="I38" i="44"/>
  <c r="AA551" i="42"/>
  <c r="O38" i="44" s="1"/>
  <c r="L36" i="27"/>
  <c r="R511" i="42" s="1"/>
  <c r="L44" i="27"/>
  <c r="R671" i="42" s="1"/>
  <c r="L51" i="27"/>
  <c r="R811" i="42" s="1"/>
  <c r="AA31" i="42"/>
  <c r="I12" i="44"/>
  <c r="I19" i="44"/>
  <c r="AA171" i="42"/>
  <c r="I22" i="44"/>
  <c r="AA231" i="42"/>
  <c r="O22" i="44" s="1"/>
  <c r="I29" i="44"/>
  <c r="AA371" i="42"/>
  <c r="O29" i="44" s="1"/>
  <c r="AA391" i="42"/>
  <c r="I30" i="44"/>
  <c r="AA431" i="42"/>
  <c r="I32" i="44"/>
  <c r="AA491" i="42"/>
  <c r="O35" i="44" s="1"/>
  <c r="I35" i="44"/>
  <c r="AA711" i="42"/>
  <c r="O46" i="44" s="1"/>
  <c r="I46" i="44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M15" i="44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AA291" i="42"/>
  <c r="I25" i="44"/>
  <c r="I27" i="44"/>
  <c r="AA331" i="42"/>
  <c r="G18" i="44"/>
  <c r="Y151" i="42"/>
  <c r="G24" i="44"/>
  <c r="Y271" i="42"/>
  <c r="I28" i="44"/>
  <c r="AA351" i="42"/>
  <c r="O28" i="44" s="1"/>
  <c r="AA631" i="42"/>
  <c r="I42" i="44"/>
  <c r="AC791" i="42"/>
  <c r="P50" i="44" s="1"/>
  <c r="R50" i="44" s="1"/>
  <c r="O50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P831" i="42"/>
  <c r="AC691" i="42"/>
  <c r="P45" i="44" s="1"/>
  <c r="R45" i="44" s="1"/>
  <c r="O45" i="44"/>
  <c r="O11" i="44"/>
  <c r="AC11" i="42"/>
  <c r="I26" i="44"/>
  <c r="AA311" i="42"/>
  <c r="AA411" i="42"/>
  <c r="I31" i="44"/>
  <c r="G29" i="44"/>
  <c r="Y371" i="42"/>
  <c r="M28" i="44"/>
  <c r="O37" i="44"/>
  <c r="H52" i="27"/>
  <c r="L21" i="27"/>
  <c r="R211" i="42" s="1"/>
  <c r="AC471" i="42"/>
  <c r="P34" i="44" s="1"/>
  <c r="R34" i="44" s="1"/>
  <c r="O34" i="44"/>
  <c r="O43" i="44"/>
  <c r="AC531" i="42" l="1"/>
  <c r="P37" i="44" s="1"/>
  <c r="R37" i="44" s="1"/>
  <c r="AC591" i="42"/>
  <c r="P40" i="44" s="1"/>
  <c r="R40" i="44" s="1"/>
  <c r="AC551" i="42"/>
  <c r="P38" i="44" s="1"/>
  <c r="R38" i="44" s="1"/>
  <c r="AC91" i="42"/>
  <c r="P15" i="44" s="1"/>
  <c r="R15" i="44" s="1"/>
  <c r="AC431" i="42"/>
  <c r="P32" i="44" s="1"/>
  <c r="R32" i="44" s="1"/>
  <c r="O32" i="44"/>
  <c r="O30" i="44"/>
  <c r="AC391" i="42"/>
  <c r="P30" i="44" s="1"/>
  <c r="R30" i="44" s="1"/>
  <c r="O12" i="44"/>
  <c r="AC31" i="42"/>
  <c r="P12" i="44" s="1"/>
  <c r="R12" i="44" s="1"/>
  <c r="AA671" i="42"/>
  <c r="O44" i="44" s="1"/>
  <c r="I44" i="44"/>
  <c r="AA451" i="42"/>
  <c r="I33" i="44"/>
  <c r="AA71" i="42"/>
  <c r="I14" i="44"/>
  <c r="O39" i="44"/>
  <c r="AC571" i="42"/>
  <c r="P39" i="44" s="1"/>
  <c r="R39" i="44" s="1"/>
  <c r="O19" i="44"/>
  <c r="AC171" i="42"/>
  <c r="P19" i="44" s="1"/>
  <c r="R19" i="44" s="1"/>
  <c r="I51" i="44"/>
  <c r="AA811" i="42"/>
  <c r="I36" i="44"/>
  <c r="AA511" i="42"/>
  <c r="O36" i="44" s="1"/>
  <c r="AA191" i="42"/>
  <c r="I20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O51" i="44" l="1"/>
  <c r="AC811" i="42"/>
  <c r="P51" i="44" s="1"/>
  <c r="R51" i="44" s="1"/>
  <c r="O20" i="44"/>
  <c r="AC191" i="42"/>
  <c r="P20" i="44" s="1"/>
  <c r="R20" i="44" s="1"/>
  <c r="AC71" i="42"/>
  <c r="P14" i="44" s="1"/>
  <c r="R14" i="44" s="1"/>
  <c r="O14" i="44"/>
  <c r="AC451" i="42"/>
  <c r="P33" i="44" s="1"/>
  <c r="R33" i="44" s="1"/>
  <c r="O33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  <author>MINH THU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2">
      <text>
        <r>
          <rPr>
            <b/>
            <sz val="9"/>
            <color indexed="81"/>
            <rFont val="Tahoma"/>
            <family val="2"/>
          </rPr>
          <t>CVHT 14CĐ-ĐT2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2">
      <text>
        <r>
          <rPr>
            <b/>
            <sz val="9"/>
            <color indexed="81"/>
            <rFont val="Tahoma"/>
            <family val="2"/>
          </rPr>
          <t>CVHT 13CĐ-Đ2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KHOA</t>
        </r>
      </text>
    </comment>
    <comment ref="N391" authorId="2">
      <text>
        <r>
          <rPr>
            <b/>
            <sz val="9"/>
            <color indexed="81"/>
            <rFont val="Tahoma"/>
            <family val="2"/>
          </rPr>
          <t>CN 14TC-Đ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2">
      <text>
        <r>
          <rPr>
            <b/>
            <sz val="9"/>
            <color indexed="81"/>
            <rFont val="Tahoma"/>
            <family val="2"/>
          </rPr>
          <t>CVHT 14CĐ-Đ1</t>
        </r>
      </text>
    </comment>
    <comment ref="N511" authorId="2">
      <text>
        <r>
          <rPr>
            <b/>
            <sz val="9"/>
            <color indexed="81"/>
            <rFont val="Tahoma"/>
            <family val="2"/>
          </rPr>
          <t>CVHT 13CĐ-Đ3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TTCM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<sst xmlns="http://schemas.openxmlformats.org/spreadsheetml/2006/main" count="812" uniqueCount="301">
  <si>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</si>
  <si>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</si>
  <si>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</si>
  <si>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</si>
  <si>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</si>
  <si>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</si>
  <si>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</si>
  <si>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</si>
  <si>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</si>
  <si>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</si>
  <si>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</si>
  <si>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</si>
  <si>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</si>
  <si>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</si>
  <si>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</si>
  <si>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</si>
  <si>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</si>
  <si>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</si>
  <si>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</si>
  <si>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</si>
  <si>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</si>
  <si>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</si>
  <si>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</si>
  <si>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</si>
  <si>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</si>
  <si>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</si>
  <si>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</si>
  <si>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</si>
  <si>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</si>
  <si>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</si>
  <si>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</si>
  <si>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</si>
  <si>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</si>
  <si>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</si>
  <si>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</si>
  <si>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</si>
  <si>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</si>
  <si>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</si>
  <si>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</si>
  <si>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</si>
  <si>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</si>
  <si>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</si>
  <si>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</si>
  <si>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</si>
  <si>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</si>
  <si>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</si>
  <si>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</si>
  <si>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</si>
  <si>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</si>
  <si>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</si>
  <si>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</si>
  <si>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</si>
  <si>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</si>
  <si>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</si>
  <si>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</si>
  <si>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</si>
  <si>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</si>
  <si>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</si>
  <si>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</si>
  <si>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</si>
  <si>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</si>
  <si>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</si>
  <si>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</si>
  <si>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</si>
  <si>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</si>
  <si>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</si>
  <si>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</si>
  <si>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</si>
  <si>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</si>
  <si>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</si>
  <si>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</si>
  <si>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</si>
  <si>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</si>
  <si>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</si>
  <si>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</si>
  <si>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</si>
  <si>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</si>
  <si>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</si>
  <si>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</si>
  <si>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</si>
  <si>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</si>
  <si>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</si>
  <si>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</si>
  <si>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</si>
  <si>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</si>
  <si>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</si>
  <si>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</si>
  <si>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</si>
  <si>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</si>
  <si>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</si>
  <si>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</si>
  <si>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</si>
  <si>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</si>
  <si>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</si>
  <si>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</si>
  <si>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</si>
  <si>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</si>
  <si>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</si>
  <si>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</si>
  <si>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</si>
  <si>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</si>
  <si>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</si>
  <si>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</si>
  <si>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</si>
  <si>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</si>
  <si>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</si>
  <si>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</si>
  <si>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</si>
  <si>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</si>
  <si>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</si>
  <si>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</si>
  <si>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</si>
  <si>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</si>
  <si>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</si>
  <si>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</si>
  <si>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</si>
  <si>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</si>
  <si>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</si>
  <si>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</si>
  <si>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</si>
  <si>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</si>
  <si>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</si>
  <si>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</si>
  <si>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</si>
  <si>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</si>
  <si>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</si>
  <si>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</si>
  <si>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</si>
  <si>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</si>
  <si>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</si>
  <si>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</si>
  <si>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</si>
  <si>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</si>
  <si>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</si>
  <si>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</si>
  <si>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</si>
  <si>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</si>
  <si>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</si>
  <si>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</si>
  <si>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</si>
  <si>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</si>
  <si>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</si>
  <si>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</si>
  <si>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</si>
  <si>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</si>
  <si>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</si>
  <si>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</si>
  <si>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</si>
  <si>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</si>
  <si>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</si>
  <si>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</si>
  <si>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</si>
  <si>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</si>
  <si>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</si>
  <si>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</si>
  <si>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</si>
  <si>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</si>
  <si>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</si>
  <si>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</si>
  <si>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</si>
  <si>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</si>
  <si>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</si>
  <si>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</si>
  <si>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</si>
  <si>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</si>
  <si>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</si>
  <si>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</si>
  <si>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</si>
  <si>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</si>
  <si>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</si>
  <si>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</si>
  <si>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</si>
  <si>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</si>
  <si>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</si>
  <si>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</si>
  <si>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</si>
  <si>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</si>
  <si>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</si>
  <si>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</si>
  <si>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</si>
  <si>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</si>
  <si>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</si>
  <si>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</si>
  <si>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</si>
  <si>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</si>
  <si>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</si>
  <si>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</si>
  <si>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</si>
  <si>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</si>
  <si>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</si>
  <si>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</si>
  <si>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</si>
  <si>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</si>
  <si>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</si>
  <si>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</si>
  <si>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</si>
  <si>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</si>
  <si>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</si>
  <si>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</si>
  <si>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</si>
  <si>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</si>
  <si>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</si>
  <si>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</si>
  <si>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</si>
  <si>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</si>
  <si>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</si>
  <si>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</si>
  <si>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</si>
  <si>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</si>
  <si>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</si>
  <si>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</si>
  <si>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</si>
  <si>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</si>
  <si>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</si>
  <si>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</si>
  <si>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</si>
  <si>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</si>
  <si>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</si>
  <si>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</si>
  <si>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</si>
  <si>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</si>
  <si>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</si>
  <si>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</si>
  <si>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</si>
  <si>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</si>
  <si>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</si>
  <si>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</si>
  <si>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</si>
  <si>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</si>
  <si>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</si>
  <si>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</si>
  <si>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</si>
  <si>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</si>
  <si>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</si>
  <si>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13CĐ-Đ3(N1)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</si>
  <si>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</si>
  <si>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</si>
  <si>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</si>
  <si>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</si>
  <si>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</si>
  <si>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</si>
  <si>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</si>
  <si>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Nhà máy điện và trạm biến áp</t>
  </si>
  <si>
    <t>13CĐ - Đ1</t>
  </si>
  <si>
    <t>Truyền động điện và ứng dụng</t>
  </si>
  <si>
    <t>13CĐ-Đ1</t>
  </si>
  <si>
    <t>Điện công nghiệp</t>
  </si>
  <si>
    <t>TT máy điện</t>
  </si>
  <si>
    <t>13CĐ-Đ2</t>
  </si>
  <si>
    <t>13CĐ-Đ2 (N2)</t>
  </si>
  <si>
    <t>13CĐ-Đ2 (N1)</t>
  </si>
  <si>
    <t>13CĐ - Đ2</t>
  </si>
  <si>
    <t>13CĐ-Đ3 (N2)</t>
  </si>
  <si>
    <t>13CĐ-Đ3 (N1)</t>
  </si>
  <si>
    <t>13CĐ-Đ3</t>
  </si>
  <si>
    <t>13CĐ - Đ3</t>
  </si>
  <si>
    <t>13CĐ-Đ1 (N1)</t>
  </si>
  <si>
    <t>13CĐ-Đ1 (N2)</t>
  </si>
  <si>
    <t>TT Điện cơ bản</t>
  </si>
  <si>
    <t>14CĐ-ĐT1</t>
  </si>
  <si>
    <t>14CĐ-ĐT1 (N2)</t>
  </si>
  <si>
    <t>14CĐ-ĐT1 (N1)</t>
  </si>
  <si>
    <t>Khí cụ điện và máy điện</t>
  </si>
  <si>
    <t>14CĐ-ĐT2</t>
  </si>
  <si>
    <t>14CĐ-ĐT2 (N2)</t>
  </si>
  <si>
    <t>14CĐ-ĐT2 (N1)</t>
  </si>
  <si>
    <t>14CĐ-Đ2</t>
  </si>
  <si>
    <t>14CĐ-Đ1</t>
  </si>
  <si>
    <t>14CĐ-Đ1 (N1)</t>
  </si>
  <si>
    <t>14CĐ-Đ1 (N2)</t>
  </si>
  <si>
    <t>14CĐ-Đ2 (N2)</t>
  </si>
  <si>
    <t>14CĐ-Đ2 (N1)</t>
  </si>
  <si>
    <t>Trang bị điện</t>
  </si>
  <si>
    <t>14TC-Đ</t>
  </si>
  <si>
    <t>TT sửa chữa máy điện</t>
  </si>
  <si>
    <t>14TC-Đ (N2)</t>
  </si>
  <si>
    <t>14TC-Đ (N1)</t>
  </si>
  <si>
    <t>TT sửa chữa điện</t>
  </si>
  <si>
    <t>TT Trang bị điện - Điện tử cơ bản</t>
  </si>
  <si>
    <t>Anh văn chuyên ngành</t>
  </si>
  <si>
    <t>14TC-ĐT</t>
  </si>
  <si>
    <t>Khí cụ điện</t>
  </si>
  <si>
    <t>15TC-Đ (12+2)</t>
  </si>
  <si>
    <t>Mạch điện</t>
  </si>
  <si>
    <t>An toàn điện</t>
  </si>
  <si>
    <t>TT đo lường và mạch điện</t>
  </si>
  <si>
    <t>15TC-Đ(12+2) (N2)</t>
  </si>
  <si>
    <t>15TC-Đ(12+2) (N1)</t>
  </si>
  <si>
    <t>15TC-Đ (9+3)</t>
  </si>
  <si>
    <t>15TC-Đ(12+2)</t>
  </si>
  <si>
    <t>15TC-Đ(9+3)</t>
  </si>
  <si>
    <t>15CĐ-Đ, ĐT 1</t>
  </si>
  <si>
    <t>15CĐ-Đ, ĐT 2</t>
  </si>
  <si>
    <t>15CĐ-Đ, ĐT 3</t>
  </si>
  <si>
    <t>15CĐ-Đ, ĐT 4</t>
  </si>
  <si>
    <t>15CĐ-Đ, ĐT 5</t>
  </si>
  <si>
    <t>15CĐ-Đ, ĐT 6</t>
  </si>
  <si>
    <t>15CĐ-Đ, ĐT 7</t>
  </si>
  <si>
    <t>15CĐ-Đ, ĐT 8</t>
  </si>
  <si>
    <t>15CĐ-Đ, ĐT 9</t>
  </si>
  <si>
    <t>Máy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</si>
</sst>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3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72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50" fillId="0" borderId="2" xfId="0" applyFont="1" applyBorder="1" applyAlignment="1" applyProtection="1">
      <alignment horizontal="center" vertical="center"/>
      <protection locked="0"/>
    </xf>
    <xf numFmtId="0" fontId="50" fillId="9" borderId="10" xfId="0" applyFont="1" applyFill="1" applyBorder="1" applyAlignment="1" applyProtection="1">
      <alignment horizontal="center" wrapText="1"/>
      <protection locked="0"/>
    </xf>
    <xf numFmtId="0" fontId="12" fillId="9" borderId="10" xfId="0" applyFont="1" applyFill="1" applyBorder="1" applyAlignment="1" applyProtection="1">
      <alignment horizontal="center"/>
      <protection locked="0"/>
    </xf>
    <xf numFmtId="1" fontId="12" fillId="9" borderId="2" xfId="0" applyNumberFormat="1" applyFont="1" applyFill="1" applyBorder="1" applyAlignment="1" applyProtection="1">
      <alignment horizontal="center"/>
      <protection locked="0"/>
    </xf>
    <xf numFmtId="0" fontId="70" fillId="9" borderId="10" xfId="0" applyFont="1" applyFill="1" applyBorder="1" applyAlignment="1" applyProtection="1">
      <alignment horizontal="left"/>
      <protection locked="0"/>
    </xf>
    <xf numFmtId="0" fontId="12" fillId="0" borderId="10" xfId="0" applyFont="1" applyFill="1" applyBorder="1" applyAlignment="1" applyProtection="1">
      <alignment horizontal="left"/>
      <protection locked="0"/>
    </xf>
    <xf numFmtId="0" fontId="12" fillId="0" borderId="12" xfId="0" applyFont="1" applyFill="1" applyBorder="1" applyAlignment="1" applyProtection="1">
      <alignment horizontal="left" vertical="center"/>
      <protection locked="0"/>
    </xf>
    <xf numFmtId="0" fontId="49" fillId="0" borderId="13" xfId="0" applyFont="1" applyFill="1" applyBorder="1" applyAlignment="1" applyProtection="1">
      <alignment horizontal="left" vertical="center"/>
      <protection locked="0"/>
    </xf>
    <xf numFmtId="0" fontId="12" fillId="0" borderId="10" xfId="0" applyFont="1" applyFill="1" applyBorder="1" applyAlignment="1" applyProtection="1">
      <alignment horizontal="left" wrapText="1"/>
      <protection locked="0"/>
    </xf>
    <xf numFmtId="1" fontId="0" fillId="0" borderId="0" xfId="0" applyNumberFormat="1" applyProtection="1"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70" fillId="10" borderId="10" xfId="0" applyFont="1" applyFill="1" applyBorder="1" applyAlignment="1" applyProtection="1">
      <alignment horizontal="left"/>
      <protection locked="0"/>
    </xf>
    <xf numFmtId="0" fontId="50" fillId="11" borderId="10" xfId="0" applyFont="1" applyFill="1" applyBorder="1" applyAlignment="1" applyProtection="1">
      <alignment horizontal="center" wrapText="1"/>
      <protection locked="0"/>
    </xf>
    <xf numFmtId="0" fontId="12" fillId="11" borderId="10" xfId="0" applyFont="1" applyFill="1" applyBorder="1" applyAlignment="1" applyProtection="1">
      <alignment horizontal="center"/>
      <protection locked="0"/>
    </xf>
    <xf numFmtId="1" fontId="12" fillId="11" borderId="2" xfId="0" applyNumberFormat="1" applyFont="1" applyFill="1" applyBorder="1" applyAlignment="1" applyProtection="1">
      <alignment horizontal="center"/>
      <protection locked="0"/>
    </xf>
    <xf numFmtId="0" fontId="12" fillId="11" borderId="10" xfId="0" applyFont="1" applyFill="1" applyBorder="1" applyAlignment="1" applyProtection="1">
      <alignment horizontal="left"/>
      <protection locked="0"/>
    </xf>
    <xf numFmtId="0" fontId="70" fillId="11" borderId="10" xfId="0" applyFont="1" applyFill="1" applyBorder="1" applyAlignment="1" applyProtection="1">
      <alignment horizontal="left"/>
      <protection locked="0"/>
    </xf>
    <xf numFmtId="0" fontId="12" fillId="11" borderId="2" xfId="0" applyFont="1" applyFill="1" applyBorder="1" applyAlignment="1" applyProtection="1">
      <alignment horizontal="center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207</v>
      </c>
    </row>
    <row r="2" spans="1:1" s="10" customFormat="1" ht="39" customHeight="1" x14ac:dyDescent="0.3">
      <c r="A2" s="9" t="s">
        <v>105</v>
      </c>
    </row>
    <row r="3" spans="1:1" s="4" customFormat="1" ht="24" customHeight="1" x14ac:dyDescent="0.25">
      <c r="A3" s="3" t="s">
        <v>114</v>
      </c>
    </row>
    <row r="4" spans="1:1" s="10" customFormat="1" ht="21.75" customHeight="1" x14ac:dyDescent="0.25">
      <c r="A4" s="11" t="s">
        <v>188</v>
      </c>
    </row>
    <row r="5" spans="1:1" s="4" customFormat="1" ht="21.75" customHeight="1" x14ac:dyDescent="0.3">
      <c r="A5" s="5" t="s">
        <v>106</v>
      </c>
    </row>
    <row r="6" spans="1:1" s="10" customFormat="1" ht="21.75" customHeight="1" x14ac:dyDescent="0.25">
      <c r="A6" s="232" t="s">
        <v>190</v>
      </c>
    </row>
    <row r="7" spans="1:1" s="4" customFormat="1" ht="42" customHeight="1" x14ac:dyDescent="0.25">
      <c r="A7" s="230" t="s">
        <v>205</v>
      </c>
    </row>
    <row r="8" spans="1:1" s="10" customFormat="1" ht="26.25" customHeight="1" x14ac:dyDescent="0.25">
      <c r="A8" s="248" t="s">
        <v>221</v>
      </c>
    </row>
    <row r="9" spans="1:1" s="4" customFormat="1" ht="21.75" customHeight="1" x14ac:dyDescent="0.25">
      <c r="A9" s="12" t="s">
        <v>196</v>
      </c>
    </row>
    <row r="10" spans="1:1" s="247" customFormat="1" ht="21.75" customHeight="1" x14ac:dyDescent="0.25">
      <c r="A10" s="249" t="s">
        <v>222</v>
      </c>
    </row>
    <row r="11" spans="1:1" s="10" customFormat="1" ht="21.75" customHeight="1" x14ac:dyDescent="0.25">
      <c r="A11" s="232" t="s">
        <v>191</v>
      </c>
    </row>
    <row r="12" spans="1:1" s="8" customFormat="1" ht="21.75" customHeight="1" x14ac:dyDescent="0.25">
      <c r="A12" s="224" t="s">
        <v>202</v>
      </c>
    </row>
    <row r="13" spans="1:1" s="4" customFormat="1" ht="21.75" customHeight="1" x14ac:dyDescent="0.3">
      <c r="A13" s="5" t="s">
        <v>107</v>
      </c>
    </row>
    <row r="14" spans="1:1" s="10" customFormat="1" ht="21.75" customHeight="1" x14ac:dyDescent="0.25">
      <c r="A14" s="232" t="s">
        <v>115</v>
      </c>
    </row>
    <row r="15" spans="1:1" s="4" customFormat="1" ht="21.75" customHeight="1" x14ac:dyDescent="0.25">
      <c r="A15" s="6" t="s">
        <v>108</v>
      </c>
    </row>
    <row r="16" spans="1:1" s="10" customFormat="1" ht="21.75" customHeight="1" x14ac:dyDescent="0.25">
      <c r="A16" s="12" t="s">
        <v>197</v>
      </c>
    </row>
    <row r="17" spans="1:1" s="4" customFormat="1" ht="21.75" customHeight="1" x14ac:dyDescent="0.25">
      <c r="A17" s="231" t="s">
        <v>109</v>
      </c>
    </row>
    <row r="18" spans="1:1" s="10" customFormat="1" ht="21.75" customHeight="1" x14ac:dyDescent="0.25">
      <c r="A18" s="12" t="s">
        <v>197</v>
      </c>
    </row>
    <row r="19" spans="1:1" s="4" customFormat="1" ht="21.75" customHeight="1" x14ac:dyDescent="0.25">
      <c r="A19" s="231" t="s">
        <v>110</v>
      </c>
    </row>
    <row r="20" spans="1:1" s="10" customFormat="1" ht="21.75" customHeight="1" x14ac:dyDescent="0.25">
      <c r="A20" s="12" t="s">
        <v>194</v>
      </c>
    </row>
    <row r="21" spans="1:1" s="4" customFormat="1" ht="21.75" customHeight="1" x14ac:dyDescent="0.25">
      <c r="A21" s="6" t="s">
        <v>198</v>
      </c>
    </row>
    <row r="22" spans="1:1" s="10" customFormat="1" ht="21.75" customHeight="1" x14ac:dyDescent="0.25">
      <c r="A22" s="232" t="s">
        <v>111</v>
      </c>
    </row>
    <row r="23" spans="1:1" s="4" customFormat="1" ht="21.75" customHeight="1" x14ac:dyDescent="0.25">
      <c r="A23" s="6" t="s">
        <v>195</v>
      </c>
    </row>
    <row r="24" spans="1:1" s="10" customFormat="1" ht="21.75" customHeight="1" x14ac:dyDescent="0.25">
      <c r="A24" s="12" t="s">
        <v>206</v>
      </c>
    </row>
    <row r="25" spans="1:1" s="4" customFormat="1" ht="21.75" customHeight="1" x14ac:dyDescent="0.25">
      <c r="A25" s="231" t="s">
        <v>112</v>
      </c>
    </row>
    <row r="26" spans="1:1" s="10" customFormat="1" ht="21.75" customHeight="1" x14ac:dyDescent="0.25">
      <c r="A26" s="12" t="s">
        <v>214</v>
      </c>
    </row>
    <row r="27" spans="1:1" s="223" customFormat="1" ht="21.75" customHeight="1" x14ac:dyDescent="0.25">
      <c r="A27" s="224" t="s">
        <v>200</v>
      </c>
    </row>
    <row r="28" spans="1:1" s="10" customFormat="1" ht="21.75" customHeight="1" x14ac:dyDescent="0.25">
      <c r="A28" s="232" t="s">
        <v>199</v>
      </c>
    </row>
    <row r="29" spans="1:1" s="4" customFormat="1" ht="21.75" customHeight="1" x14ac:dyDescent="0.25">
      <c r="A29" s="6" t="s">
        <v>201</v>
      </c>
    </row>
    <row r="30" spans="1:1" s="10" customFormat="1" ht="21.75" customHeight="1" x14ac:dyDescent="0.25">
      <c r="A30" s="232" t="s">
        <v>113</v>
      </c>
    </row>
    <row r="31" spans="1:1" s="4" customFormat="1" ht="21.75" customHeight="1" x14ac:dyDescent="0.25">
      <c r="A31" s="6" t="s">
        <v>204</v>
      </c>
    </row>
    <row r="32" spans="1:1" s="8" customFormat="1" ht="21.75" customHeight="1" x14ac:dyDescent="0.25">
      <c r="A32" s="224" t="s">
        <v>203</v>
      </c>
    </row>
    <row r="33" spans="1:1" ht="36.75" customHeight="1" x14ac:dyDescent="0.25">
      <c r="A33" s="229" t="s">
        <v>208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3"/>
  <sheetViews>
    <sheetView tabSelected="1" topLeftCell="A7" zoomScale="115" zoomScaleNormal="115" workbookViewId="0">
      <pane xSplit="3" ySplit="4" topLeftCell="E331" activePane="bottomRight" state="frozen"/>
      <selection activeCell="A7" sqref="A7"/>
      <selection pane="topRight" activeCell="D7" sqref="D7"/>
      <selection pane="bottomLeft" activeCell="A11" sqref="A11"/>
      <selection pane="bottomRight" activeCell="B7" sqref="B7:C9"/>
    </sheetView>
  </sheetViews>
  <sheetFormatPr defaultRowHeight="17.25" x14ac:dyDescent="0.3"/>
  <cols>
    <col min="1" max="1" width="3.625" style="17" customWidth="1"/>
    <col min="2" max="2" width="13.125" style="17" customWidth="1"/>
    <col min="3" max="3" width="7.25" style="17" customWidth="1"/>
    <col min="4" max="4" width="19.375" style="17" customWidth="1"/>
    <col min="5" max="5" width="13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171</v>
      </c>
    </row>
    <row r="2" spans="1:30" ht="25.5" customHeight="1" x14ac:dyDescent="0.3">
      <c r="A2" s="363" t="s">
        <v>149</v>
      </c>
      <c r="B2" s="363"/>
      <c r="C2" s="363"/>
      <c r="D2" s="363"/>
      <c r="E2" s="363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361" t="s">
        <v>12</v>
      </c>
      <c r="W2" s="361"/>
      <c r="X2" s="361"/>
      <c r="Y2" s="361"/>
      <c r="Z2" s="361"/>
      <c r="AA2" s="361"/>
      <c r="AB2" s="361"/>
      <c r="AC2" s="361"/>
    </row>
    <row r="3" spans="1:30" ht="33.75" customHeight="1" x14ac:dyDescent="0.3">
      <c r="A3" s="364" t="s">
        <v>150</v>
      </c>
      <c r="B3" s="364"/>
      <c r="C3" s="364"/>
      <c r="D3" s="364"/>
      <c r="E3" s="364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362" t="s">
        <v>13</v>
      </c>
      <c r="W3" s="362"/>
      <c r="X3" s="362"/>
      <c r="Y3" s="362"/>
      <c r="Z3" s="362"/>
      <c r="AA3" s="362"/>
      <c r="AB3" s="362"/>
      <c r="AC3" s="362"/>
    </row>
    <row r="4" spans="1:30" s="19" customFormat="1" ht="39" customHeight="1" x14ac:dyDescent="0.4">
      <c r="A4" s="360" t="s">
        <v>228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</row>
    <row r="5" spans="1:30" s="20" customFormat="1" ht="26.25" customHeight="1" x14ac:dyDescent="0.3">
      <c r="A5" s="360" t="s">
        <v>147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  <c r="Y5" s="360"/>
      <c r="Z5" s="360"/>
      <c r="AA5" s="360"/>
      <c r="AB5" s="360"/>
      <c r="AC5" s="360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14.25" customHeight="1" x14ac:dyDescent="0.3">
      <c r="A7" s="379" t="s">
        <v>0</v>
      </c>
      <c r="B7" s="382" t="s">
        <v>26</v>
      </c>
      <c r="C7" s="383"/>
      <c r="D7" s="395" t="s">
        <v>95</v>
      </c>
      <c r="E7" s="395" t="s">
        <v>117</v>
      </c>
      <c r="F7" s="392" t="s">
        <v>118</v>
      </c>
      <c r="G7" s="402" t="s">
        <v>101</v>
      </c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4"/>
      <c r="S7" s="376" t="s">
        <v>218</v>
      </c>
      <c r="T7" s="371" t="s">
        <v>211</v>
      </c>
      <c r="U7" s="365" t="s">
        <v>220</v>
      </c>
      <c r="V7" s="389" t="s">
        <v>212</v>
      </c>
      <c r="W7" s="365" t="s">
        <v>219</v>
      </c>
      <c r="X7" s="373" t="s">
        <v>213</v>
      </c>
      <c r="Y7" s="373" t="s">
        <v>122</v>
      </c>
      <c r="Z7" s="373" t="s">
        <v>123</v>
      </c>
      <c r="AA7" s="373" t="s">
        <v>124</v>
      </c>
      <c r="AB7" s="373" t="s">
        <v>125</v>
      </c>
      <c r="AC7" s="368" t="s">
        <v>126</v>
      </c>
    </row>
    <row r="8" spans="1:30" s="21" customFormat="1" ht="55.5" customHeight="1" x14ac:dyDescent="0.3">
      <c r="A8" s="380"/>
      <c r="B8" s="384"/>
      <c r="C8" s="385"/>
      <c r="D8" s="396"/>
      <c r="E8" s="396"/>
      <c r="F8" s="393"/>
      <c r="G8" s="398" t="s">
        <v>127</v>
      </c>
      <c r="H8" s="399"/>
      <c r="I8" s="405" t="s">
        <v>215</v>
      </c>
      <c r="J8" s="406"/>
      <c r="K8" s="400" t="s">
        <v>128</v>
      </c>
      <c r="L8" s="401"/>
      <c r="M8" s="389" t="s">
        <v>129</v>
      </c>
      <c r="N8" s="371" t="s">
        <v>102</v>
      </c>
      <c r="O8" s="371" t="s">
        <v>103</v>
      </c>
      <c r="P8" s="371" t="s">
        <v>130</v>
      </c>
      <c r="Q8" s="371" t="s">
        <v>131</v>
      </c>
      <c r="R8" s="371" t="s">
        <v>132</v>
      </c>
      <c r="S8" s="377"/>
      <c r="T8" s="388"/>
      <c r="U8" s="366"/>
      <c r="V8" s="390"/>
      <c r="W8" s="366"/>
      <c r="X8" s="374"/>
      <c r="Y8" s="374"/>
      <c r="Z8" s="374"/>
      <c r="AA8" s="374"/>
      <c r="AB8" s="374"/>
      <c r="AC8" s="369"/>
    </row>
    <row r="9" spans="1:30" s="21" customFormat="1" ht="41.25" customHeight="1" x14ac:dyDescent="0.3">
      <c r="A9" s="381"/>
      <c r="B9" s="386"/>
      <c r="C9" s="387"/>
      <c r="D9" s="397"/>
      <c r="E9" s="397"/>
      <c r="F9" s="394"/>
      <c r="G9" s="120" t="s">
        <v>96</v>
      </c>
      <c r="H9" s="120" t="s">
        <v>97</v>
      </c>
      <c r="I9" s="407" t="s">
        <v>217</v>
      </c>
      <c r="J9" s="407" t="s">
        <v>216</v>
      </c>
      <c r="K9" s="120" t="s">
        <v>96</v>
      </c>
      <c r="L9" s="120" t="s">
        <v>97</v>
      </c>
      <c r="M9" s="391"/>
      <c r="N9" s="372"/>
      <c r="O9" s="372"/>
      <c r="P9" s="372"/>
      <c r="Q9" s="372"/>
      <c r="R9" s="372"/>
      <c r="S9" s="377"/>
      <c r="T9" s="372"/>
      <c r="U9" s="366"/>
      <c r="V9" s="391"/>
      <c r="W9" s="366"/>
      <c r="X9" s="375"/>
      <c r="Y9" s="375"/>
      <c r="Z9" s="375"/>
      <c r="AA9" s="375"/>
      <c r="AB9" s="375"/>
      <c r="AC9" s="370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408"/>
      <c r="J10" s="408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378"/>
      <c r="T10" s="318" t="s">
        <v>134</v>
      </c>
      <c r="U10" s="367"/>
      <c r="V10" s="124" t="s">
        <v>135</v>
      </c>
      <c r="W10" s="367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235</v>
      </c>
      <c r="E11" s="332" t="s">
        <v>236</v>
      </c>
      <c r="F11" s="149">
        <v>1</v>
      </c>
      <c r="G11" s="275">
        <v>45</v>
      </c>
      <c r="H11" s="275"/>
      <c r="I11" s="296">
        <v>59</v>
      </c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42"/>
      <c r="O11" s="342"/>
      <c r="P11" s="409">
        <f>SUM(M11:M30)+N11+O11</f>
        <v>45</v>
      </c>
      <c r="Q11" s="342"/>
      <c r="R11" s="409">
        <f>'Mau B2'!L11</f>
        <v>173.4</v>
      </c>
      <c r="S11" s="342">
        <f>'[2]danh sach'!J11</f>
        <v>310</v>
      </c>
      <c r="T11" s="342">
        <f>'[3]danh sach'!R10</f>
        <v>263.5</v>
      </c>
      <c r="U11" s="348">
        <v>500</v>
      </c>
      <c r="V11" s="345">
        <f>U11</f>
        <v>500</v>
      </c>
      <c r="W11" s="348">
        <v>360</v>
      </c>
      <c r="X11" s="345">
        <f>W11</f>
        <v>360</v>
      </c>
      <c r="Y11" s="351">
        <f>ROUND((P11-T11),1)</f>
        <v>-218.5</v>
      </c>
      <c r="Z11" s="354">
        <f>IF(OR(SUM(V11:V30)="",SUM(Q11:Q30)=""),0,ROUND(IF(SUM(U11:U30)=500,(SUM(Q11:Q30)-SUM(V11:V30))/3.2,IF(SUM(U11:U30)=600,(SUM(Q11:Q30)-SUM(V11:V30))/2.8,0)),1))</f>
        <v>-156.30000000000001</v>
      </c>
      <c r="AA11" s="354">
        <f>IF(OR(SUM(X11:X30)="",SUM(R11:R30)=""),0,ROUND(IF(SUM(W11:W30)=360,(SUM(R11:R30)-SUM(X11:X30))/3.2,IF(SUM(W11:W30)=260,(SUM(R11:R30)-SUM(X11:X30))/2.8,0)),1))</f>
        <v>-58.3</v>
      </c>
      <c r="AB11" s="345">
        <v>36.4</v>
      </c>
      <c r="AC11" s="357">
        <f>SUM(Y11:AA30)</f>
        <v>-433.1</v>
      </c>
      <c r="AD11" s="17" t="s">
        <v>226</v>
      </c>
    </row>
    <row r="12" spans="1:30" s="130" customFormat="1" ht="15" hidden="1" x14ac:dyDescent="0.2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43"/>
      <c r="O12" s="343"/>
      <c r="P12" s="410"/>
      <c r="Q12" s="343"/>
      <c r="R12" s="410"/>
      <c r="S12" s="343"/>
      <c r="T12" s="343"/>
      <c r="U12" s="349"/>
      <c r="V12" s="346"/>
      <c r="W12" s="349"/>
      <c r="X12" s="346"/>
      <c r="Y12" s="352"/>
      <c r="Z12" s="355"/>
      <c r="AA12" s="355"/>
      <c r="AB12" s="346"/>
      <c r="AC12" s="358"/>
    </row>
    <row r="13" spans="1:30" s="130" customFormat="1" ht="15" hidden="1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43"/>
      <c r="O13" s="343"/>
      <c r="P13" s="410"/>
      <c r="Q13" s="343"/>
      <c r="R13" s="410"/>
      <c r="S13" s="343"/>
      <c r="T13" s="343"/>
      <c r="U13" s="349"/>
      <c r="V13" s="346"/>
      <c r="W13" s="349"/>
      <c r="X13" s="346"/>
      <c r="Y13" s="352"/>
      <c r="Z13" s="355"/>
      <c r="AA13" s="355"/>
      <c r="AB13" s="346"/>
      <c r="AC13" s="358"/>
    </row>
    <row r="14" spans="1:30" s="130" customFormat="1" ht="15" hidden="1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43"/>
      <c r="O14" s="343"/>
      <c r="P14" s="410"/>
      <c r="Q14" s="343"/>
      <c r="R14" s="410"/>
      <c r="S14" s="343"/>
      <c r="T14" s="343"/>
      <c r="U14" s="349"/>
      <c r="V14" s="346"/>
      <c r="W14" s="349"/>
      <c r="X14" s="346"/>
      <c r="Y14" s="352"/>
      <c r="Z14" s="355"/>
      <c r="AA14" s="355"/>
      <c r="AB14" s="346"/>
      <c r="AC14" s="358"/>
    </row>
    <row r="15" spans="1:30" s="130" customFormat="1" ht="15" hidden="1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43"/>
      <c r="O15" s="343"/>
      <c r="P15" s="410"/>
      <c r="Q15" s="343"/>
      <c r="R15" s="410"/>
      <c r="S15" s="343"/>
      <c r="T15" s="343"/>
      <c r="U15" s="349"/>
      <c r="V15" s="346"/>
      <c r="W15" s="349"/>
      <c r="X15" s="346"/>
      <c r="Y15" s="352"/>
      <c r="Z15" s="355"/>
      <c r="AA15" s="355"/>
      <c r="AB15" s="346"/>
      <c r="AC15" s="358"/>
    </row>
    <row r="16" spans="1:30" s="130" customFormat="1" ht="15" hidden="1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43"/>
      <c r="O16" s="343"/>
      <c r="P16" s="410"/>
      <c r="Q16" s="343"/>
      <c r="R16" s="410"/>
      <c r="S16" s="343"/>
      <c r="T16" s="343"/>
      <c r="U16" s="349"/>
      <c r="V16" s="346"/>
      <c r="W16" s="349"/>
      <c r="X16" s="346"/>
      <c r="Y16" s="352"/>
      <c r="Z16" s="355"/>
      <c r="AA16" s="355"/>
      <c r="AB16" s="346"/>
      <c r="AC16" s="358"/>
    </row>
    <row r="17" spans="1:30" s="130" customFormat="1" ht="15" hidden="1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43"/>
      <c r="O17" s="343"/>
      <c r="P17" s="410"/>
      <c r="Q17" s="343"/>
      <c r="R17" s="410"/>
      <c r="S17" s="343"/>
      <c r="T17" s="343"/>
      <c r="U17" s="349"/>
      <c r="V17" s="346"/>
      <c r="W17" s="349"/>
      <c r="X17" s="346"/>
      <c r="Y17" s="352"/>
      <c r="Z17" s="355"/>
      <c r="AA17" s="355"/>
      <c r="AB17" s="346"/>
      <c r="AC17" s="358"/>
    </row>
    <row r="18" spans="1:30" s="130" customFormat="1" ht="15" hidden="1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43"/>
      <c r="O18" s="343"/>
      <c r="P18" s="410"/>
      <c r="Q18" s="343"/>
      <c r="R18" s="410"/>
      <c r="S18" s="343"/>
      <c r="T18" s="343"/>
      <c r="U18" s="349"/>
      <c r="V18" s="346"/>
      <c r="W18" s="349"/>
      <c r="X18" s="346"/>
      <c r="Y18" s="352"/>
      <c r="Z18" s="355"/>
      <c r="AA18" s="355"/>
      <c r="AB18" s="346"/>
      <c r="AC18" s="358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43"/>
      <c r="O19" s="343"/>
      <c r="P19" s="410"/>
      <c r="Q19" s="343"/>
      <c r="R19" s="410"/>
      <c r="S19" s="343"/>
      <c r="T19" s="343"/>
      <c r="U19" s="349"/>
      <c r="V19" s="346"/>
      <c r="W19" s="349"/>
      <c r="X19" s="346"/>
      <c r="Y19" s="352"/>
      <c r="Z19" s="355"/>
      <c r="AA19" s="355"/>
      <c r="AB19" s="346"/>
      <c r="AC19" s="358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43"/>
      <c r="O20" s="343"/>
      <c r="P20" s="410"/>
      <c r="Q20" s="343"/>
      <c r="R20" s="410"/>
      <c r="S20" s="343"/>
      <c r="T20" s="343"/>
      <c r="U20" s="349"/>
      <c r="V20" s="346"/>
      <c r="W20" s="349"/>
      <c r="X20" s="346"/>
      <c r="Y20" s="352"/>
      <c r="Z20" s="355"/>
      <c r="AA20" s="355"/>
      <c r="AB20" s="346"/>
      <c r="AC20" s="358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43"/>
      <c r="O21" s="343"/>
      <c r="P21" s="410"/>
      <c r="Q21" s="343"/>
      <c r="R21" s="410"/>
      <c r="S21" s="343"/>
      <c r="T21" s="343"/>
      <c r="U21" s="349"/>
      <c r="V21" s="346"/>
      <c r="W21" s="349"/>
      <c r="X21" s="346"/>
      <c r="Y21" s="352"/>
      <c r="Z21" s="355"/>
      <c r="AA21" s="355"/>
      <c r="AB21" s="346"/>
      <c r="AC21" s="358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43"/>
      <c r="O22" s="343"/>
      <c r="P22" s="410"/>
      <c r="Q22" s="343"/>
      <c r="R22" s="410"/>
      <c r="S22" s="343"/>
      <c r="T22" s="343"/>
      <c r="U22" s="349"/>
      <c r="V22" s="346"/>
      <c r="W22" s="349"/>
      <c r="X22" s="346"/>
      <c r="Y22" s="352"/>
      <c r="Z22" s="355"/>
      <c r="AA22" s="355"/>
      <c r="AB22" s="346"/>
      <c r="AC22" s="358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43"/>
      <c r="O23" s="343"/>
      <c r="P23" s="410"/>
      <c r="Q23" s="343"/>
      <c r="R23" s="410"/>
      <c r="S23" s="343"/>
      <c r="T23" s="343"/>
      <c r="U23" s="349"/>
      <c r="V23" s="346"/>
      <c r="W23" s="349"/>
      <c r="X23" s="346"/>
      <c r="Y23" s="352"/>
      <c r="Z23" s="355"/>
      <c r="AA23" s="355"/>
      <c r="AB23" s="346"/>
      <c r="AC23" s="358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43"/>
      <c r="O24" s="343"/>
      <c r="P24" s="410"/>
      <c r="Q24" s="343"/>
      <c r="R24" s="410"/>
      <c r="S24" s="343"/>
      <c r="T24" s="343"/>
      <c r="U24" s="349"/>
      <c r="V24" s="346"/>
      <c r="W24" s="349"/>
      <c r="X24" s="346"/>
      <c r="Y24" s="352"/>
      <c r="Z24" s="355"/>
      <c r="AA24" s="355"/>
      <c r="AB24" s="346"/>
      <c r="AC24" s="358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43"/>
      <c r="O25" s="343"/>
      <c r="P25" s="410"/>
      <c r="Q25" s="343"/>
      <c r="R25" s="410"/>
      <c r="S25" s="343"/>
      <c r="T25" s="343"/>
      <c r="U25" s="349"/>
      <c r="V25" s="346"/>
      <c r="W25" s="349"/>
      <c r="X25" s="346"/>
      <c r="Y25" s="352"/>
      <c r="Z25" s="355"/>
      <c r="AA25" s="355"/>
      <c r="AB25" s="346"/>
      <c r="AC25" s="358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43"/>
      <c r="O26" s="343"/>
      <c r="P26" s="410"/>
      <c r="Q26" s="343"/>
      <c r="R26" s="410"/>
      <c r="S26" s="343"/>
      <c r="T26" s="343"/>
      <c r="U26" s="349"/>
      <c r="V26" s="346"/>
      <c r="W26" s="349"/>
      <c r="X26" s="346"/>
      <c r="Y26" s="352"/>
      <c r="Z26" s="355"/>
      <c r="AA26" s="355"/>
      <c r="AB26" s="346"/>
      <c r="AC26" s="358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43"/>
      <c r="O27" s="343"/>
      <c r="P27" s="410"/>
      <c r="Q27" s="343"/>
      <c r="R27" s="410"/>
      <c r="S27" s="343"/>
      <c r="T27" s="343"/>
      <c r="U27" s="349"/>
      <c r="V27" s="346"/>
      <c r="W27" s="349"/>
      <c r="X27" s="346"/>
      <c r="Y27" s="352"/>
      <c r="Z27" s="355"/>
      <c r="AA27" s="355"/>
      <c r="AB27" s="346"/>
      <c r="AC27" s="358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43"/>
      <c r="O28" s="343"/>
      <c r="P28" s="410"/>
      <c r="Q28" s="343"/>
      <c r="R28" s="410"/>
      <c r="S28" s="343"/>
      <c r="T28" s="343"/>
      <c r="U28" s="349"/>
      <c r="V28" s="346"/>
      <c r="W28" s="349"/>
      <c r="X28" s="346"/>
      <c r="Y28" s="352"/>
      <c r="Z28" s="355"/>
      <c r="AA28" s="355"/>
      <c r="AB28" s="346"/>
      <c r="AC28" s="358"/>
    </row>
    <row r="29" spans="1:30" s="130" customFormat="1" ht="15" x14ac:dyDescent="0.25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43"/>
      <c r="O29" s="343"/>
      <c r="P29" s="410"/>
      <c r="Q29" s="343"/>
      <c r="R29" s="410"/>
      <c r="S29" s="343"/>
      <c r="T29" s="343"/>
      <c r="U29" s="349"/>
      <c r="V29" s="346"/>
      <c r="W29" s="349"/>
      <c r="X29" s="346"/>
      <c r="Y29" s="352"/>
      <c r="Z29" s="355"/>
      <c r="AA29" s="355"/>
      <c r="AB29" s="346"/>
      <c r="AC29" s="358"/>
    </row>
    <row r="30" spans="1:30" s="130" customFormat="1" ht="15" x14ac:dyDescent="0.25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44"/>
      <c r="O30" s="344"/>
      <c r="P30" s="411"/>
      <c r="Q30" s="344"/>
      <c r="R30" s="411"/>
      <c r="S30" s="344"/>
      <c r="T30" s="344"/>
      <c r="U30" s="350"/>
      <c r="V30" s="347"/>
      <c r="W30" s="350"/>
      <c r="X30" s="347"/>
      <c r="Y30" s="353"/>
      <c r="Z30" s="356"/>
      <c r="AA30" s="356"/>
      <c r="AB30" s="347"/>
      <c r="AC30" s="359"/>
    </row>
    <row r="31" spans="1:30" s="130" customFormat="1" x14ac:dyDescent="0.3">
      <c r="A31" s="131">
        <v>2</v>
      </c>
      <c r="B31" s="338" t="str">
        <f>'[1]danh sach'!B12</f>
        <v>Ngô Hoàng</v>
      </c>
      <c r="C31" s="339" t="str">
        <f>'[1]danh sach'!C12</f>
        <v xml:space="preserve">Anh </v>
      </c>
      <c r="D31" s="126" t="s">
        <v>262</v>
      </c>
      <c r="E31" s="265" t="s">
        <v>263</v>
      </c>
      <c r="F31" s="128">
        <v>1</v>
      </c>
      <c r="G31" s="276">
        <v>45</v>
      </c>
      <c r="H31" s="276"/>
      <c r="I31" s="290">
        <v>55</v>
      </c>
      <c r="J31" s="290"/>
      <c r="K31" s="327">
        <f t="shared" si="3"/>
        <v>1.1000000000000001</v>
      </c>
      <c r="L31" s="327" t="str">
        <f t="shared" si="4"/>
        <v/>
      </c>
      <c r="M31" s="192">
        <f t="shared" si="2"/>
        <v>49.5</v>
      </c>
      <c r="N31" s="342">
        <f>'[2]danh sach'!O12</f>
        <v>58</v>
      </c>
      <c r="O31" s="421"/>
      <c r="P31" s="427">
        <f>SUM(M31:M50)+N31+O31</f>
        <v>237</v>
      </c>
      <c r="Q31" s="421"/>
      <c r="R31" s="427">
        <f>'Mau B2'!L12</f>
        <v>20</v>
      </c>
      <c r="S31" s="342">
        <f>'[2]danh sach'!J12</f>
        <v>290</v>
      </c>
      <c r="T31" s="342">
        <f>'[3]danh sach'!R11</f>
        <v>232</v>
      </c>
      <c r="U31" s="348">
        <v>500</v>
      </c>
      <c r="V31" s="345">
        <f>U31</f>
        <v>500</v>
      </c>
      <c r="W31" s="348">
        <v>360</v>
      </c>
      <c r="X31" s="345">
        <f>W31</f>
        <v>360</v>
      </c>
      <c r="Y31" s="354">
        <f>ROUND((P31-T31),1)</f>
        <v>5</v>
      </c>
      <c r="Z31" s="354">
        <f>IF(OR(SUM(V31:V50)="",SUM(Q31:Q50)=""),0,ROUND(IF(SUM(U31:U50)=500,(SUM(Q31:Q50)-SUM(V31:V50))/3.2,IF(SUM(U31:U50)=600,(SUM(Q31:Q50)-SUM(V31:V50))/2.8,0)),1))</f>
        <v>-156.30000000000001</v>
      </c>
      <c r="AA31" s="354">
        <f>IF(OR(SUM(X31:X50)="",SUM(R31:R50)=""),0,ROUND(IF(SUM(W31:W50)=360,(SUM(R31:R50)-SUM(X31:X50))/3.2,IF(SUM(W31:W50)=260,(SUM(R31:R50)-SUM(X31:X50))/2.8,0)),1))</f>
        <v>-106.3</v>
      </c>
      <c r="AB31" s="412">
        <v>41.8</v>
      </c>
      <c r="AC31" s="430">
        <f>SUM(Y31:AA50)</f>
        <v>-257.60000000000002</v>
      </c>
      <c r="AD31" s="17" t="s">
        <v>226</v>
      </c>
    </row>
    <row r="32" spans="1:30" s="130" customFormat="1" ht="15" x14ac:dyDescent="0.25">
      <c r="A32" s="108"/>
      <c r="B32" s="163"/>
      <c r="C32" s="164"/>
      <c r="D32" s="126" t="s">
        <v>262</v>
      </c>
      <c r="E32" s="265" t="s">
        <v>267</v>
      </c>
      <c r="F32" s="128">
        <v>1</v>
      </c>
      <c r="G32" s="276">
        <v>45</v>
      </c>
      <c r="H32" s="276"/>
      <c r="I32" s="290">
        <v>51</v>
      </c>
      <c r="J32" s="273"/>
      <c r="K32" s="327">
        <f t="shared" si="3"/>
        <v>1.1000000000000001</v>
      </c>
      <c r="L32" s="327" t="str">
        <f t="shared" si="4"/>
        <v/>
      </c>
      <c r="M32" s="192">
        <f t="shared" si="2"/>
        <v>49.5</v>
      </c>
      <c r="N32" s="343"/>
      <c r="O32" s="422"/>
      <c r="P32" s="428"/>
      <c r="Q32" s="422"/>
      <c r="R32" s="428"/>
      <c r="S32" s="343"/>
      <c r="T32" s="343"/>
      <c r="U32" s="349"/>
      <c r="V32" s="346"/>
      <c r="W32" s="349"/>
      <c r="X32" s="346"/>
      <c r="Y32" s="355"/>
      <c r="Z32" s="355"/>
      <c r="AA32" s="355"/>
      <c r="AB32" s="413"/>
      <c r="AC32" s="431"/>
    </row>
    <row r="33" spans="1:29" s="130" customFormat="1" ht="15" x14ac:dyDescent="0.25">
      <c r="A33" s="108"/>
      <c r="B33" s="163"/>
      <c r="C33" s="164"/>
      <c r="D33" s="336" t="s">
        <v>281</v>
      </c>
      <c r="E33" s="333" t="s">
        <v>282</v>
      </c>
      <c r="F33" s="334">
        <v>1</v>
      </c>
      <c r="G33" s="335">
        <v>30</v>
      </c>
      <c r="H33" s="335"/>
      <c r="I33" s="290">
        <v>49</v>
      </c>
      <c r="J33" s="273"/>
      <c r="K33" s="327">
        <f t="shared" si="3"/>
        <v>1</v>
      </c>
      <c r="L33" s="327" t="str">
        <f t="shared" si="4"/>
        <v/>
      </c>
      <c r="M33" s="192">
        <f t="shared" si="2"/>
        <v>30</v>
      </c>
      <c r="N33" s="343"/>
      <c r="O33" s="422"/>
      <c r="P33" s="428"/>
      <c r="Q33" s="422"/>
      <c r="R33" s="428"/>
      <c r="S33" s="343"/>
      <c r="T33" s="343"/>
      <c r="U33" s="349"/>
      <c r="V33" s="346"/>
      <c r="W33" s="349"/>
      <c r="X33" s="346"/>
      <c r="Y33" s="355"/>
      <c r="Z33" s="355"/>
      <c r="AA33" s="355"/>
      <c r="AB33" s="413"/>
      <c r="AC33" s="431"/>
    </row>
    <row r="34" spans="1:29" s="130" customFormat="1" ht="14.25" customHeight="1" x14ac:dyDescent="0.25">
      <c r="A34" s="108"/>
      <c r="B34" s="163"/>
      <c r="C34" s="164"/>
      <c r="D34" s="336" t="s">
        <v>285</v>
      </c>
      <c r="E34" s="333" t="s">
        <v>287</v>
      </c>
      <c r="F34" s="334">
        <v>1</v>
      </c>
      <c r="G34" s="335"/>
      <c r="H34" s="335">
        <v>30</v>
      </c>
      <c r="I34" s="290">
        <v>25</v>
      </c>
      <c r="J34" s="273"/>
      <c r="K34" s="327" t="str">
        <f t="shared" si="3"/>
        <v/>
      </c>
      <c r="L34" s="327">
        <f t="shared" si="4"/>
        <v>1</v>
      </c>
      <c r="M34" s="192">
        <f t="shared" si="2"/>
        <v>20</v>
      </c>
      <c r="N34" s="343"/>
      <c r="O34" s="422"/>
      <c r="P34" s="428"/>
      <c r="Q34" s="422"/>
      <c r="R34" s="428"/>
      <c r="S34" s="343"/>
      <c r="T34" s="343"/>
      <c r="U34" s="349"/>
      <c r="V34" s="346"/>
      <c r="W34" s="349"/>
      <c r="X34" s="346"/>
      <c r="Y34" s="355"/>
      <c r="Z34" s="355"/>
      <c r="AA34" s="355"/>
      <c r="AB34" s="413"/>
      <c r="AC34" s="431"/>
    </row>
    <row r="35" spans="1:29" s="130" customFormat="1" ht="15" x14ac:dyDescent="0.25">
      <c r="A35" s="108"/>
      <c r="B35" s="163"/>
      <c r="C35" s="164"/>
      <c r="D35" s="336" t="s">
        <v>281</v>
      </c>
      <c r="E35" s="333" t="s">
        <v>288</v>
      </c>
      <c r="F35" s="334">
        <v>1</v>
      </c>
      <c r="G35" s="335">
        <v>30</v>
      </c>
      <c r="H35" s="335"/>
      <c r="I35" s="290">
        <v>37</v>
      </c>
      <c r="J35" s="273"/>
      <c r="K35" s="327">
        <f t="shared" si="3"/>
        <v>1</v>
      </c>
      <c r="L35" s="327" t="str">
        <f t="shared" si="4"/>
        <v/>
      </c>
      <c r="M35" s="192">
        <f t="shared" si="2"/>
        <v>30</v>
      </c>
      <c r="N35" s="343"/>
      <c r="O35" s="422"/>
      <c r="P35" s="428"/>
      <c r="Q35" s="422"/>
      <c r="R35" s="428"/>
      <c r="S35" s="343"/>
      <c r="T35" s="343"/>
      <c r="U35" s="349"/>
      <c r="V35" s="346"/>
      <c r="W35" s="349"/>
      <c r="X35" s="346"/>
      <c r="Y35" s="355"/>
      <c r="Z35" s="355"/>
      <c r="AA35" s="355"/>
      <c r="AB35" s="413"/>
      <c r="AC35" s="431"/>
    </row>
    <row r="36" spans="1:29" s="130" customFormat="1" ht="15" x14ac:dyDescent="0.25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43"/>
      <c r="O36" s="422"/>
      <c r="P36" s="428"/>
      <c r="Q36" s="422"/>
      <c r="R36" s="428"/>
      <c r="S36" s="343"/>
      <c r="T36" s="343"/>
      <c r="U36" s="349"/>
      <c r="V36" s="346"/>
      <c r="W36" s="349"/>
      <c r="X36" s="346"/>
      <c r="Y36" s="355"/>
      <c r="Z36" s="355"/>
      <c r="AA36" s="355"/>
      <c r="AB36" s="413"/>
      <c r="AC36" s="431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3"/>
        <v/>
      </c>
      <c r="L37" s="327" t="str">
        <f t="shared" si="4"/>
        <v/>
      </c>
      <c r="M37" s="192">
        <f t="shared" si="2"/>
        <v>0</v>
      </c>
      <c r="N37" s="343"/>
      <c r="O37" s="422"/>
      <c r="P37" s="428"/>
      <c r="Q37" s="422"/>
      <c r="R37" s="428"/>
      <c r="S37" s="343"/>
      <c r="T37" s="343"/>
      <c r="U37" s="349"/>
      <c r="V37" s="346"/>
      <c r="W37" s="349"/>
      <c r="X37" s="346"/>
      <c r="Y37" s="355"/>
      <c r="Z37" s="355"/>
      <c r="AA37" s="355"/>
      <c r="AB37" s="413"/>
      <c r="AC37" s="431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43"/>
      <c r="O38" s="422"/>
      <c r="P38" s="428"/>
      <c r="Q38" s="422"/>
      <c r="R38" s="428"/>
      <c r="S38" s="343"/>
      <c r="T38" s="343"/>
      <c r="U38" s="349"/>
      <c r="V38" s="346"/>
      <c r="W38" s="349"/>
      <c r="X38" s="346"/>
      <c r="Y38" s="355"/>
      <c r="Z38" s="355"/>
      <c r="AA38" s="355"/>
      <c r="AB38" s="413"/>
      <c r="AC38" s="431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43"/>
      <c r="O39" s="422"/>
      <c r="P39" s="428"/>
      <c r="Q39" s="422"/>
      <c r="R39" s="428"/>
      <c r="S39" s="343"/>
      <c r="T39" s="343"/>
      <c r="U39" s="349"/>
      <c r="V39" s="346"/>
      <c r="W39" s="349"/>
      <c r="X39" s="346"/>
      <c r="Y39" s="355"/>
      <c r="Z39" s="355"/>
      <c r="AA39" s="355"/>
      <c r="AB39" s="413"/>
      <c r="AC39" s="431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43"/>
      <c r="O40" s="422"/>
      <c r="P40" s="428"/>
      <c r="Q40" s="422"/>
      <c r="R40" s="428"/>
      <c r="S40" s="343"/>
      <c r="T40" s="343"/>
      <c r="U40" s="349"/>
      <c r="V40" s="346"/>
      <c r="W40" s="349"/>
      <c r="X40" s="346"/>
      <c r="Y40" s="355"/>
      <c r="Z40" s="355"/>
      <c r="AA40" s="355"/>
      <c r="AB40" s="413"/>
      <c r="AC40" s="431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43"/>
      <c r="O41" s="422"/>
      <c r="P41" s="428"/>
      <c r="Q41" s="422"/>
      <c r="R41" s="428"/>
      <c r="S41" s="343"/>
      <c r="T41" s="343"/>
      <c r="U41" s="349"/>
      <c r="V41" s="346"/>
      <c r="W41" s="349"/>
      <c r="X41" s="346"/>
      <c r="Y41" s="355"/>
      <c r="Z41" s="355"/>
      <c r="AA41" s="355"/>
      <c r="AB41" s="413"/>
      <c r="AC41" s="431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43"/>
      <c r="O42" s="422"/>
      <c r="P42" s="428"/>
      <c r="Q42" s="422"/>
      <c r="R42" s="428"/>
      <c r="S42" s="343"/>
      <c r="T42" s="343"/>
      <c r="U42" s="349"/>
      <c r="V42" s="346"/>
      <c r="W42" s="349"/>
      <c r="X42" s="346"/>
      <c r="Y42" s="355"/>
      <c r="Z42" s="355"/>
      <c r="AA42" s="355"/>
      <c r="AB42" s="413"/>
      <c r="AC42" s="431"/>
    </row>
    <row r="43" spans="1:29" s="130" customFormat="1" ht="15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43"/>
      <c r="O43" s="422"/>
      <c r="P43" s="428"/>
      <c r="Q43" s="422"/>
      <c r="R43" s="428"/>
      <c r="S43" s="343"/>
      <c r="T43" s="343"/>
      <c r="U43" s="349"/>
      <c r="V43" s="346"/>
      <c r="W43" s="349"/>
      <c r="X43" s="346"/>
      <c r="Y43" s="355"/>
      <c r="Z43" s="355"/>
      <c r="AA43" s="355"/>
      <c r="AB43" s="413"/>
      <c r="AC43" s="431"/>
    </row>
    <row r="44" spans="1:29" s="130" customFormat="1" ht="15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43"/>
      <c r="O44" s="422"/>
      <c r="P44" s="428"/>
      <c r="Q44" s="422"/>
      <c r="R44" s="428"/>
      <c r="S44" s="343"/>
      <c r="T44" s="343"/>
      <c r="U44" s="349"/>
      <c r="V44" s="346"/>
      <c r="W44" s="349"/>
      <c r="X44" s="346"/>
      <c r="Y44" s="355"/>
      <c r="Z44" s="355"/>
      <c r="AA44" s="355"/>
      <c r="AB44" s="413"/>
      <c r="AC44" s="431"/>
    </row>
    <row r="45" spans="1:29" s="130" customFormat="1" ht="24.75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43"/>
      <c r="O45" s="422"/>
      <c r="P45" s="428"/>
      <c r="Q45" s="422"/>
      <c r="R45" s="428"/>
      <c r="S45" s="343"/>
      <c r="T45" s="343"/>
      <c r="U45" s="349"/>
      <c r="V45" s="346"/>
      <c r="W45" s="349"/>
      <c r="X45" s="346"/>
      <c r="Y45" s="355"/>
      <c r="Z45" s="355"/>
      <c r="AA45" s="355"/>
      <c r="AB45" s="413"/>
      <c r="AC45" s="431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43"/>
      <c r="O46" s="422"/>
      <c r="P46" s="428"/>
      <c r="Q46" s="422"/>
      <c r="R46" s="428"/>
      <c r="S46" s="343"/>
      <c r="T46" s="343"/>
      <c r="U46" s="349"/>
      <c r="V46" s="346"/>
      <c r="W46" s="349"/>
      <c r="X46" s="346"/>
      <c r="Y46" s="355"/>
      <c r="Z46" s="355"/>
      <c r="AA46" s="355"/>
      <c r="AB46" s="413"/>
      <c r="AC46" s="431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43"/>
      <c r="O47" s="422"/>
      <c r="P47" s="428"/>
      <c r="Q47" s="422"/>
      <c r="R47" s="428"/>
      <c r="S47" s="343"/>
      <c r="T47" s="343"/>
      <c r="U47" s="349"/>
      <c r="V47" s="346"/>
      <c r="W47" s="349"/>
      <c r="X47" s="346"/>
      <c r="Y47" s="355"/>
      <c r="Z47" s="355"/>
      <c r="AA47" s="355"/>
      <c r="AB47" s="413"/>
      <c r="AC47" s="431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43"/>
      <c r="O48" s="422"/>
      <c r="P48" s="428"/>
      <c r="Q48" s="422"/>
      <c r="R48" s="428"/>
      <c r="S48" s="343"/>
      <c r="T48" s="343"/>
      <c r="U48" s="349"/>
      <c r="V48" s="346"/>
      <c r="W48" s="349"/>
      <c r="X48" s="346"/>
      <c r="Y48" s="355"/>
      <c r="Z48" s="355"/>
      <c r="AA48" s="355"/>
      <c r="AB48" s="413"/>
      <c r="AC48" s="431"/>
    </row>
    <row r="49" spans="1:30" s="130" customFormat="1" ht="15" customHeight="1" x14ac:dyDescent="0.25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43"/>
      <c r="O49" s="422"/>
      <c r="P49" s="428"/>
      <c r="Q49" s="422"/>
      <c r="R49" s="428"/>
      <c r="S49" s="343"/>
      <c r="T49" s="343"/>
      <c r="U49" s="349"/>
      <c r="V49" s="346"/>
      <c r="W49" s="349"/>
      <c r="X49" s="346"/>
      <c r="Y49" s="355"/>
      <c r="Z49" s="355"/>
      <c r="AA49" s="355"/>
      <c r="AB49" s="413"/>
      <c r="AC49" s="431"/>
    </row>
    <row r="50" spans="1:30" s="130" customFormat="1" ht="15" x14ac:dyDescent="0.25">
      <c r="A50" s="109"/>
      <c r="B50" s="330">
        <f>SUM(M31:M50)</f>
        <v>179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44"/>
      <c r="O50" s="423"/>
      <c r="P50" s="429"/>
      <c r="Q50" s="423"/>
      <c r="R50" s="429"/>
      <c r="S50" s="344"/>
      <c r="T50" s="344"/>
      <c r="U50" s="350"/>
      <c r="V50" s="347"/>
      <c r="W50" s="350"/>
      <c r="X50" s="347"/>
      <c r="Y50" s="356"/>
      <c r="Z50" s="356"/>
      <c r="AA50" s="356"/>
      <c r="AB50" s="414"/>
      <c r="AC50" s="432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569" t="s">
        <v>283</v>
      </c>
      <c r="E51" s="566" t="s">
        <v>295</v>
      </c>
      <c r="F51" s="567">
        <v>1</v>
      </c>
      <c r="G51" s="568">
        <v>45</v>
      </c>
      <c r="H51" s="568"/>
      <c r="I51" s="290">
        <v>58</v>
      </c>
      <c r="J51" s="290"/>
      <c r="K51" s="327">
        <f t="shared" si="3"/>
        <v>1</v>
      </c>
      <c r="L51" s="327" t="str">
        <f t="shared" si="4"/>
        <v/>
      </c>
      <c r="M51" s="192">
        <f t="shared" si="2"/>
        <v>45</v>
      </c>
      <c r="N51" s="342">
        <v>75.8</v>
      </c>
      <c r="O51" s="421"/>
      <c r="P51" s="427">
        <f>SUM(M51:M70)+N51+O51</f>
        <v>210.8</v>
      </c>
      <c r="Q51" s="421"/>
      <c r="R51" s="427">
        <f>'Mau B2'!L13</f>
        <v>48</v>
      </c>
      <c r="S51" s="342">
        <f>'[2]danh sach'!J13</f>
        <v>290</v>
      </c>
      <c r="T51" s="342">
        <f>'[3]danh sach'!R12</f>
        <v>214.2</v>
      </c>
      <c r="U51" s="348">
        <v>500</v>
      </c>
      <c r="V51" s="345">
        <f>U51</f>
        <v>500</v>
      </c>
      <c r="W51" s="348">
        <v>360</v>
      </c>
      <c r="X51" s="345">
        <f>W51</f>
        <v>360</v>
      </c>
      <c r="Y51" s="354">
        <f>ROUND((P51-T51),1)</f>
        <v>-3.4</v>
      </c>
      <c r="Z51" s="354">
        <f>IF(OR(SUM(V51:V70)="",SUM(Q51:Q70)=""),0,ROUND(IF(SUM(U51:U70)=500,(SUM(Q51:Q70)-SUM(V51:V70))/3.2,IF(SUM(U51:U70)=600,(SUM(Q51:Q70)-SUM(V51:V70))/2.8,0)),1))</f>
        <v>-156.30000000000001</v>
      </c>
      <c r="AA51" s="354">
        <f>IF(OR(SUM(X51:X70)="",SUM(R51:R70)=""),0,ROUND(IF(SUM(W51:W70)=360,(SUM(R51:R70)-SUM(X51:X70))/3.2,IF(SUM(W51:W70)=260,(SUM(R51:R70)-SUM(X51:X70))/2.8,0)),1))</f>
        <v>-97.5</v>
      </c>
      <c r="AB51" s="412"/>
      <c r="AC51" s="430">
        <f>SUM(Y51:AA70)</f>
        <v>-257.20000000000005</v>
      </c>
      <c r="AD51" s="130" t="s">
        <v>227</v>
      </c>
    </row>
    <row r="52" spans="1:30" s="130" customFormat="1" ht="15" x14ac:dyDescent="0.25">
      <c r="A52" s="108"/>
      <c r="B52" s="163"/>
      <c r="C52" s="164"/>
      <c r="D52" s="569"/>
      <c r="E52" s="566" t="s">
        <v>296</v>
      </c>
      <c r="F52" s="567">
        <v>1</v>
      </c>
      <c r="G52" s="568">
        <v>45</v>
      </c>
      <c r="H52" s="568"/>
      <c r="I52" s="290">
        <v>58</v>
      </c>
      <c r="J52" s="290"/>
      <c r="K52" s="327">
        <f t="shared" si="3"/>
        <v>1</v>
      </c>
      <c r="L52" s="327" t="str">
        <f t="shared" si="4"/>
        <v/>
      </c>
      <c r="M52" s="192">
        <f t="shared" si="2"/>
        <v>45</v>
      </c>
      <c r="N52" s="343"/>
      <c r="O52" s="422"/>
      <c r="P52" s="428"/>
      <c r="Q52" s="422"/>
      <c r="R52" s="428"/>
      <c r="S52" s="343"/>
      <c r="T52" s="343"/>
      <c r="U52" s="349"/>
      <c r="V52" s="346"/>
      <c r="W52" s="349"/>
      <c r="X52" s="346"/>
      <c r="Y52" s="355"/>
      <c r="Z52" s="355"/>
      <c r="AA52" s="355"/>
      <c r="AB52" s="413"/>
      <c r="AC52" s="431"/>
    </row>
    <row r="53" spans="1:30" s="130" customFormat="1" ht="15" x14ac:dyDescent="0.25">
      <c r="A53" s="108"/>
      <c r="B53" s="163"/>
      <c r="C53" s="164"/>
      <c r="D53" s="570"/>
      <c r="E53" s="566" t="s">
        <v>297</v>
      </c>
      <c r="F53" s="567">
        <v>1</v>
      </c>
      <c r="G53" s="568">
        <v>45</v>
      </c>
      <c r="H53" s="568"/>
      <c r="I53" s="290">
        <v>58</v>
      </c>
      <c r="J53" s="290"/>
      <c r="K53" s="327">
        <f t="shared" si="3"/>
        <v>1</v>
      </c>
      <c r="L53" s="327" t="str">
        <f t="shared" si="4"/>
        <v/>
      </c>
      <c r="M53" s="192">
        <f t="shared" si="2"/>
        <v>45</v>
      </c>
      <c r="N53" s="343"/>
      <c r="O53" s="422"/>
      <c r="P53" s="428"/>
      <c r="Q53" s="422"/>
      <c r="R53" s="428"/>
      <c r="S53" s="343"/>
      <c r="T53" s="343"/>
      <c r="U53" s="349"/>
      <c r="V53" s="346"/>
      <c r="W53" s="349"/>
      <c r="X53" s="346"/>
      <c r="Y53" s="355"/>
      <c r="Z53" s="355"/>
      <c r="AA53" s="355"/>
      <c r="AB53" s="413"/>
      <c r="AC53" s="431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43"/>
      <c r="O54" s="422"/>
      <c r="P54" s="428"/>
      <c r="Q54" s="422"/>
      <c r="R54" s="428"/>
      <c r="S54" s="343"/>
      <c r="T54" s="343"/>
      <c r="U54" s="349"/>
      <c r="V54" s="346"/>
      <c r="W54" s="349"/>
      <c r="X54" s="346"/>
      <c r="Y54" s="355"/>
      <c r="Z54" s="355"/>
      <c r="AA54" s="355"/>
      <c r="AB54" s="413"/>
      <c r="AC54" s="431"/>
    </row>
    <row r="55" spans="1:30" s="130" customFormat="1" ht="15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43"/>
      <c r="O55" s="422"/>
      <c r="P55" s="428"/>
      <c r="Q55" s="422"/>
      <c r="R55" s="428"/>
      <c r="S55" s="343"/>
      <c r="T55" s="343"/>
      <c r="U55" s="349"/>
      <c r="V55" s="346"/>
      <c r="W55" s="349"/>
      <c r="X55" s="346"/>
      <c r="Y55" s="355"/>
      <c r="Z55" s="355"/>
      <c r="AA55" s="355"/>
      <c r="AB55" s="413"/>
      <c r="AC55" s="431"/>
    </row>
    <row r="56" spans="1:30" s="130" customFormat="1" ht="15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43"/>
      <c r="O56" s="422"/>
      <c r="P56" s="428"/>
      <c r="Q56" s="422"/>
      <c r="R56" s="428"/>
      <c r="S56" s="343"/>
      <c r="T56" s="343"/>
      <c r="U56" s="349"/>
      <c r="V56" s="346"/>
      <c r="W56" s="349"/>
      <c r="X56" s="346"/>
      <c r="Y56" s="355"/>
      <c r="Z56" s="355"/>
      <c r="AA56" s="355"/>
      <c r="AB56" s="413"/>
      <c r="AC56" s="431"/>
    </row>
    <row r="57" spans="1:30" s="130" customFormat="1" ht="15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43"/>
      <c r="O57" s="422"/>
      <c r="P57" s="428"/>
      <c r="Q57" s="422"/>
      <c r="R57" s="428"/>
      <c r="S57" s="343"/>
      <c r="T57" s="343"/>
      <c r="U57" s="349"/>
      <c r="V57" s="346"/>
      <c r="W57" s="349"/>
      <c r="X57" s="346"/>
      <c r="Y57" s="355"/>
      <c r="Z57" s="355"/>
      <c r="AA57" s="355"/>
      <c r="AB57" s="413"/>
      <c r="AC57" s="431"/>
    </row>
    <row r="58" spans="1:30" s="130" customFormat="1" ht="15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43"/>
      <c r="O58" s="422"/>
      <c r="P58" s="428"/>
      <c r="Q58" s="422"/>
      <c r="R58" s="428"/>
      <c r="S58" s="343"/>
      <c r="T58" s="343"/>
      <c r="U58" s="349"/>
      <c r="V58" s="346"/>
      <c r="W58" s="349"/>
      <c r="X58" s="346"/>
      <c r="Y58" s="355"/>
      <c r="Z58" s="355"/>
      <c r="AA58" s="355"/>
      <c r="AB58" s="413"/>
      <c r="AC58" s="431"/>
    </row>
    <row r="59" spans="1:30" s="130" customFormat="1" ht="15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43"/>
      <c r="O59" s="422"/>
      <c r="P59" s="428"/>
      <c r="Q59" s="422"/>
      <c r="R59" s="428"/>
      <c r="S59" s="343"/>
      <c r="T59" s="343"/>
      <c r="U59" s="349"/>
      <c r="V59" s="346"/>
      <c r="W59" s="349"/>
      <c r="X59" s="346"/>
      <c r="Y59" s="355"/>
      <c r="Z59" s="355"/>
      <c r="AA59" s="355"/>
      <c r="AB59" s="413"/>
      <c r="AC59" s="431"/>
    </row>
    <row r="60" spans="1:30" s="130" customFormat="1" ht="15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43"/>
      <c r="O60" s="422"/>
      <c r="P60" s="428"/>
      <c r="Q60" s="422"/>
      <c r="R60" s="428"/>
      <c r="S60" s="343"/>
      <c r="T60" s="343"/>
      <c r="U60" s="349"/>
      <c r="V60" s="346"/>
      <c r="W60" s="349"/>
      <c r="X60" s="346"/>
      <c r="Y60" s="355"/>
      <c r="Z60" s="355"/>
      <c r="AA60" s="355"/>
      <c r="AB60" s="413"/>
      <c r="AC60" s="431"/>
    </row>
    <row r="61" spans="1:30" s="130" customFormat="1" ht="15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43"/>
      <c r="O61" s="422"/>
      <c r="P61" s="428"/>
      <c r="Q61" s="422"/>
      <c r="R61" s="428"/>
      <c r="S61" s="343"/>
      <c r="T61" s="343"/>
      <c r="U61" s="349"/>
      <c r="V61" s="346"/>
      <c r="W61" s="349"/>
      <c r="X61" s="346"/>
      <c r="Y61" s="355"/>
      <c r="Z61" s="355"/>
      <c r="AA61" s="355"/>
      <c r="AB61" s="413"/>
      <c r="AC61" s="431"/>
    </row>
    <row r="62" spans="1:30" s="130" customFormat="1" ht="15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43"/>
      <c r="O62" s="422"/>
      <c r="P62" s="428"/>
      <c r="Q62" s="422"/>
      <c r="R62" s="428"/>
      <c r="S62" s="343"/>
      <c r="T62" s="343"/>
      <c r="U62" s="349"/>
      <c r="V62" s="346"/>
      <c r="W62" s="349"/>
      <c r="X62" s="346"/>
      <c r="Y62" s="355"/>
      <c r="Z62" s="355"/>
      <c r="AA62" s="355"/>
      <c r="AB62" s="413"/>
      <c r="AC62" s="431"/>
    </row>
    <row r="63" spans="1:30" s="130" customFormat="1" ht="15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43"/>
      <c r="O63" s="422"/>
      <c r="P63" s="428"/>
      <c r="Q63" s="422"/>
      <c r="R63" s="428"/>
      <c r="S63" s="343"/>
      <c r="T63" s="343"/>
      <c r="U63" s="349"/>
      <c r="V63" s="346"/>
      <c r="W63" s="349"/>
      <c r="X63" s="346"/>
      <c r="Y63" s="355"/>
      <c r="Z63" s="355"/>
      <c r="AA63" s="355"/>
      <c r="AB63" s="413"/>
      <c r="AC63" s="431"/>
    </row>
    <row r="64" spans="1:30" s="130" customFormat="1" ht="15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43"/>
      <c r="O64" s="422"/>
      <c r="P64" s="428"/>
      <c r="Q64" s="422"/>
      <c r="R64" s="428"/>
      <c r="S64" s="343"/>
      <c r="T64" s="343"/>
      <c r="U64" s="349"/>
      <c r="V64" s="346"/>
      <c r="W64" s="349"/>
      <c r="X64" s="346"/>
      <c r="Y64" s="355"/>
      <c r="Z64" s="355"/>
      <c r="AA64" s="355"/>
      <c r="AB64" s="413"/>
      <c r="AC64" s="431"/>
    </row>
    <row r="65" spans="1:30" s="130" customFormat="1" ht="15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43"/>
      <c r="O65" s="422"/>
      <c r="P65" s="428"/>
      <c r="Q65" s="422"/>
      <c r="R65" s="428"/>
      <c r="S65" s="343"/>
      <c r="T65" s="343"/>
      <c r="U65" s="349"/>
      <c r="V65" s="346"/>
      <c r="W65" s="349"/>
      <c r="X65" s="346"/>
      <c r="Y65" s="355"/>
      <c r="Z65" s="355"/>
      <c r="AA65" s="355"/>
      <c r="AB65" s="413"/>
      <c r="AC65" s="431"/>
    </row>
    <row r="66" spans="1:30" s="130" customFormat="1" ht="15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43"/>
      <c r="O66" s="422"/>
      <c r="P66" s="428"/>
      <c r="Q66" s="422"/>
      <c r="R66" s="428"/>
      <c r="S66" s="343"/>
      <c r="T66" s="343"/>
      <c r="U66" s="349"/>
      <c r="V66" s="346"/>
      <c r="W66" s="349"/>
      <c r="X66" s="346"/>
      <c r="Y66" s="355"/>
      <c r="Z66" s="355"/>
      <c r="AA66" s="355"/>
      <c r="AB66" s="413"/>
      <c r="AC66" s="431"/>
    </row>
    <row r="67" spans="1:30" s="130" customFormat="1" ht="15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43"/>
      <c r="O67" s="422"/>
      <c r="P67" s="428"/>
      <c r="Q67" s="422"/>
      <c r="R67" s="428"/>
      <c r="S67" s="343"/>
      <c r="T67" s="343"/>
      <c r="U67" s="349"/>
      <c r="V67" s="346"/>
      <c r="W67" s="349"/>
      <c r="X67" s="346"/>
      <c r="Y67" s="355"/>
      <c r="Z67" s="355"/>
      <c r="AA67" s="355"/>
      <c r="AB67" s="413"/>
      <c r="AC67" s="431"/>
    </row>
    <row r="68" spans="1:30" s="130" customFormat="1" ht="15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43"/>
      <c r="O68" s="422"/>
      <c r="P68" s="428"/>
      <c r="Q68" s="422"/>
      <c r="R68" s="428"/>
      <c r="S68" s="343"/>
      <c r="T68" s="343"/>
      <c r="U68" s="349"/>
      <c r="V68" s="346"/>
      <c r="W68" s="349"/>
      <c r="X68" s="346"/>
      <c r="Y68" s="355"/>
      <c r="Z68" s="355"/>
      <c r="AA68" s="355"/>
      <c r="AB68" s="413"/>
      <c r="AC68" s="431"/>
    </row>
    <row r="69" spans="1:30" s="130" customFormat="1" ht="15" customHeight="1" x14ac:dyDescent="0.25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43"/>
      <c r="O69" s="422"/>
      <c r="P69" s="428"/>
      <c r="Q69" s="422"/>
      <c r="R69" s="428"/>
      <c r="S69" s="343"/>
      <c r="T69" s="343"/>
      <c r="U69" s="349"/>
      <c r="V69" s="346"/>
      <c r="W69" s="349"/>
      <c r="X69" s="346"/>
      <c r="Y69" s="355"/>
      <c r="Z69" s="355"/>
      <c r="AA69" s="355"/>
      <c r="AB69" s="413"/>
      <c r="AC69" s="431"/>
    </row>
    <row r="70" spans="1:30" s="130" customFormat="1" ht="15" x14ac:dyDescent="0.25">
      <c r="A70" s="109"/>
      <c r="B70" s="330">
        <f>SUM(M51:M70)</f>
        <v>135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44"/>
      <c r="O70" s="423"/>
      <c r="P70" s="429"/>
      <c r="Q70" s="423"/>
      <c r="R70" s="429"/>
      <c r="S70" s="344"/>
      <c r="T70" s="344"/>
      <c r="U70" s="350"/>
      <c r="V70" s="347"/>
      <c r="W70" s="350"/>
      <c r="X70" s="347"/>
      <c r="Y70" s="356"/>
      <c r="Z70" s="356"/>
      <c r="AA70" s="356"/>
      <c r="AB70" s="414"/>
      <c r="AC70" s="432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331" t="s">
        <v>279</v>
      </c>
      <c r="E71" s="268" t="s">
        <v>273</v>
      </c>
      <c r="F71" s="150">
        <v>1</v>
      </c>
      <c r="G71" s="276">
        <v>30</v>
      </c>
      <c r="H71" s="276"/>
      <c r="I71" s="290">
        <v>65</v>
      </c>
      <c r="J71" s="290"/>
      <c r="K71" s="327">
        <f t="shared" si="3"/>
        <v>1.1000000000000001</v>
      </c>
      <c r="L71" s="327" t="str">
        <f t="shared" si="4"/>
        <v/>
      </c>
      <c r="M71" s="188">
        <f t="shared" si="2"/>
        <v>33</v>
      </c>
      <c r="N71" s="342">
        <f>'[2]danh sach'!O14</f>
        <v>39</v>
      </c>
      <c r="O71" s="421"/>
      <c r="P71" s="427">
        <f>SUM(M71:M90)+N71+O71</f>
        <v>242</v>
      </c>
      <c r="Q71" s="421"/>
      <c r="R71" s="427">
        <f>'Mau B2'!L14</f>
        <v>68</v>
      </c>
      <c r="S71" s="342">
        <f>'[2]danh sach'!J14</f>
        <v>260</v>
      </c>
      <c r="T71" s="342">
        <f>'[3]danh sach'!R13</f>
        <v>221</v>
      </c>
      <c r="U71" s="348">
        <v>500</v>
      </c>
      <c r="V71" s="345">
        <f>U71</f>
        <v>500</v>
      </c>
      <c r="W71" s="348">
        <v>360</v>
      </c>
      <c r="X71" s="345">
        <f>W71</f>
        <v>360</v>
      </c>
      <c r="Y71" s="354">
        <f>ROUND((P71-T71),1)</f>
        <v>21</v>
      </c>
      <c r="Z71" s="354">
        <f>IF(OR(SUM(V71:V90)="",SUM(Q71:Q90)=""),0,ROUND(IF(SUM(U71:U90)=500,(SUM(Q71:Q90)-SUM(V71:V90))/3.2,IF(SUM(U71:U90)=600,(SUM(Q71:Q90)-SUM(V71:V90))/2.8,0)),1))</f>
        <v>-156.30000000000001</v>
      </c>
      <c r="AA71" s="354">
        <f>IF(OR(SUM(X71:X90)="",SUM(R71:R90)=""),0,ROUND(IF(SUM(W71:W90)=360,(SUM(R71:R90)-SUM(X71:X90))/3.2,IF(SUM(W71:W90)=260,(SUM(R71:R90)-SUM(X71:X90))/2.8,0)),1))</f>
        <v>-91.3</v>
      </c>
      <c r="AB71" s="412"/>
      <c r="AC71" s="430">
        <f>SUM(Y71:AA90)</f>
        <v>-226.60000000000002</v>
      </c>
      <c r="AD71" s="17" t="s">
        <v>226</v>
      </c>
    </row>
    <row r="72" spans="1:30" s="130" customFormat="1" ht="15" x14ac:dyDescent="0.25">
      <c r="A72" s="108"/>
      <c r="C72" s="164"/>
      <c r="D72" s="331" t="s">
        <v>279</v>
      </c>
      <c r="E72" s="268" t="s">
        <v>280</v>
      </c>
      <c r="F72" s="150">
        <v>1</v>
      </c>
      <c r="G72" s="276">
        <v>30</v>
      </c>
      <c r="H72" s="276"/>
      <c r="I72" s="290">
        <v>13</v>
      </c>
      <c r="J72" s="290"/>
      <c r="K72" s="327">
        <f t="shared" si="3"/>
        <v>1</v>
      </c>
      <c r="L72" s="327" t="str">
        <f t="shared" si="4"/>
        <v/>
      </c>
      <c r="M72" s="188">
        <f t="shared" si="2"/>
        <v>30</v>
      </c>
      <c r="N72" s="343"/>
      <c r="O72" s="422"/>
      <c r="P72" s="428"/>
      <c r="Q72" s="422"/>
      <c r="R72" s="428"/>
      <c r="S72" s="343"/>
      <c r="T72" s="343"/>
      <c r="U72" s="349"/>
      <c r="V72" s="346"/>
      <c r="W72" s="349"/>
      <c r="X72" s="346"/>
      <c r="Y72" s="355"/>
      <c r="Z72" s="355"/>
      <c r="AA72" s="355"/>
      <c r="AB72" s="413"/>
      <c r="AC72" s="431"/>
    </row>
    <row r="73" spans="1:30" s="130" customFormat="1" ht="14.25" customHeight="1" x14ac:dyDescent="0.25">
      <c r="A73" s="108"/>
      <c r="C73" s="164"/>
      <c r="D73" s="336" t="s">
        <v>285</v>
      </c>
      <c r="E73" s="333" t="s">
        <v>286</v>
      </c>
      <c r="F73" s="334">
        <v>1</v>
      </c>
      <c r="G73" s="335"/>
      <c r="H73" s="335">
        <v>30</v>
      </c>
      <c r="I73" s="290">
        <v>24</v>
      </c>
      <c r="J73" s="273"/>
      <c r="K73" s="327" t="str">
        <f t="shared" si="3"/>
        <v/>
      </c>
      <c r="L73" s="327">
        <f t="shared" si="4"/>
        <v>1</v>
      </c>
      <c r="M73" s="188">
        <f t="shared" si="2"/>
        <v>20</v>
      </c>
      <c r="N73" s="343"/>
      <c r="O73" s="422"/>
      <c r="P73" s="428"/>
      <c r="Q73" s="422"/>
      <c r="R73" s="428"/>
      <c r="S73" s="343"/>
      <c r="T73" s="343"/>
      <c r="U73" s="349"/>
      <c r="V73" s="346"/>
      <c r="W73" s="349"/>
      <c r="X73" s="346"/>
      <c r="Y73" s="355"/>
      <c r="Z73" s="355"/>
      <c r="AA73" s="355"/>
      <c r="AB73" s="413"/>
      <c r="AC73" s="431"/>
    </row>
    <row r="74" spans="1:30" s="130" customFormat="1" ht="15" x14ac:dyDescent="0.25">
      <c r="A74" s="108"/>
      <c r="C74" s="164"/>
      <c r="D74" s="570" t="s">
        <v>284</v>
      </c>
      <c r="E74" s="566" t="s">
        <v>295</v>
      </c>
      <c r="F74" s="571">
        <v>1</v>
      </c>
      <c r="G74" s="568">
        <v>30</v>
      </c>
      <c r="H74" s="568"/>
      <c r="I74" s="290">
        <v>58</v>
      </c>
      <c r="J74" s="273"/>
      <c r="K74" s="327">
        <f t="shared" si="3"/>
        <v>1</v>
      </c>
      <c r="L74" s="327" t="str">
        <f t="shared" si="4"/>
        <v/>
      </c>
      <c r="M74" s="188">
        <f t="shared" si="2"/>
        <v>30</v>
      </c>
      <c r="N74" s="343"/>
      <c r="O74" s="422"/>
      <c r="P74" s="428"/>
      <c r="Q74" s="422"/>
      <c r="R74" s="428"/>
      <c r="S74" s="343"/>
      <c r="T74" s="343"/>
      <c r="U74" s="349"/>
      <c r="V74" s="346"/>
      <c r="W74" s="349"/>
      <c r="X74" s="346"/>
      <c r="Y74" s="355"/>
      <c r="Z74" s="355"/>
      <c r="AA74" s="355"/>
      <c r="AB74" s="413"/>
      <c r="AC74" s="431"/>
    </row>
    <row r="75" spans="1:30" s="130" customFormat="1" ht="15" x14ac:dyDescent="0.25">
      <c r="A75" s="108"/>
      <c r="C75" s="164"/>
      <c r="D75" s="279"/>
      <c r="E75" s="566" t="s">
        <v>296</v>
      </c>
      <c r="F75" s="571">
        <v>1</v>
      </c>
      <c r="G75" s="568">
        <v>30</v>
      </c>
      <c r="H75" s="568"/>
      <c r="I75" s="290">
        <v>58</v>
      </c>
      <c r="J75" s="273"/>
      <c r="K75" s="327">
        <f t="shared" si="3"/>
        <v>1</v>
      </c>
      <c r="L75" s="327" t="str">
        <f t="shared" si="4"/>
        <v/>
      </c>
      <c r="M75" s="188">
        <f t="shared" si="2"/>
        <v>30</v>
      </c>
      <c r="N75" s="343"/>
      <c r="O75" s="422"/>
      <c r="P75" s="428"/>
      <c r="Q75" s="422"/>
      <c r="R75" s="428"/>
      <c r="S75" s="343"/>
      <c r="T75" s="343"/>
      <c r="U75" s="349"/>
      <c r="V75" s="346"/>
      <c r="W75" s="349"/>
      <c r="X75" s="346"/>
      <c r="Y75" s="355"/>
      <c r="Z75" s="355"/>
      <c r="AA75" s="355"/>
      <c r="AB75" s="413"/>
      <c r="AC75" s="431"/>
    </row>
    <row r="76" spans="1:30" s="130" customFormat="1" ht="15" x14ac:dyDescent="0.25">
      <c r="A76" s="108"/>
      <c r="C76" s="164"/>
      <c r="D76" s="279"/>
      <c r="E76" s="566" t="s">
        <v>297</v>
      </c>
      <c r="F76" s="571">
        <v>1</v>
      </c>
      <c r="G76" s="568">
        <v>30</v>
      </c>
      <c r="H76" s="568"/>
      <c r="I76" s="290">
        <v>58</v>
      </c>
      <c r="J76" s="273"/>
      <c r="K76" s="327">
        <f t="shared" si="3"/>
        <v>1</v>
      </c>
      <c r="L76" s="327" t="str">
        <f t="shared" si="4"/>
        <v/>
      </c>
      <c r="M76" s="188">
        <f t="shared" si="2"/>
        <v>30</v>
      </c>
      <c r="N76" s="343"/>
      <c r="O76" s="422"/>
      <c r="P76" s="428"/>
      <c r="Q76" s="422"/>
      <c r="R76" s="428"/>
      <c r="S76" s="343"/>
      <c r="T76" s="343"/>
      <c r="U76" s="349"/>
      <c r="V76" s="346"/>
      <c r="W76" s="349"/>
      <c r="X76" s="346"/>
      <c r="Y76" s="355"/>
      <c r="Z76" s="355"/>
      <c r="AA76" s="355"/>
      <c r="AB76" s="413"/>
      <c r="AC76" s="431"/>
    </row>
    <row r="77" spans="1:30" s="130" customFormat="1" ht="15" x14ac:dyDescent="0.25">
      <c r="A77" s="108"/>
      <c r="C77" s="164"/>
      <c r="D77" s="279"/>
      <c r="E77" s="566" t="s">
        <v>298</v>
      </c>
      <c r="F77" s="571">
        <v>1</v>
      </c>
      <c r="G77" s="568">
        <v>30</v>
      </c>
      <c r="H77" s="568"/>
      <c r="I77" s="290">
        <v>58</v>
      </c>
      <c r="J77" s="273"/>
      <c r="K77" s="327">
        <f t="shared" si="3"/>
        <v>1</v>
      </c>
      <c r="L77" s="327" t="str">
        <f t="shared" si="4"/>
        <v/>
      </c>
      <c r="M77" s="188">
        <f t="shared" si="2"/>
        <v>30</v>
      </c>
      <c r="N77" s="343"/>
      <c r="O77" s="422"/>
      <c r="P77" s="428"/>
      <c r="Q77" s="422"/>
      <c r="R77" s="428"/>
      <c r="S77" s="343"/>
      <c r="T77" s="343"/>
      <c r="U77" s="349"/>
      <c r="V77" s="346"/>
      <c r="W77" s="349"/>
      <c r="X77" s="346"/>
      <c r="Y77" s="355"/>
      <c r="Z77" s="355"/>
      <c r="AA77" s="355"/>
      <c r="AB77" s="413"/>
      <c r="AC77" s="431"/>
    </row>
    <row r="78" spans="1:30" s="130" customFormat="1" ht="15" x14ac:dyDescent="0.2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43"/>
      <c r="O78" s="422"/>
      <c r="P78" s="428"/>
      <c r="Q78" s="422"/>
      <c r="R78" s="428"/>
      <c r="S78" s="343"/>
      <c r="T78" s="343"/>
      <c r="U78" s="349"/>
      <c r="V78" s="346"/>
      <c r="W78" s="349"/>
      <c r="X78" s="346"/>
      <c r="Y78" s="355"/>
      <c r="Z78" s="355"/>
      <c r="AA78" s="355"/>
      <c r="AB78" s="413"/>
      <c r="AC78" s="431"/>
    </row>
    <row r="79" spans="1:30" s="130" customFormat="1" ht="15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43"/>
      <c r="O79" s="422"/>
      <c r="P79" s="428"/>
      <c r="Q79" s="422"/>
      <c r="R79" s="428"/>
      <c r="S79" s="343"/>
      <c r="T79" s="343"/>
      <c r="U79" s="349"/>
      <c r="V79" s="346"/>
      <c r="W79" s="349"/>
      <c r="X79" s="346"/>
      <c r="Y79" s="355"/>
      <c r="Z79" s="355"/>
      <c r="AA79" s="355"/>
      <c r="AB79" s="413"/>
      <c r="AC79" s="431"/>
    </row>
    <row r="80" spans="1:30" s="130" customFormat="1" ht="15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43"/>
      <c r="O80" s="422"/>
      <c r="P80" s="428"/>
      <c r="Q80" s="422"/>
      <c r="R80" s="428"/>
      <c r="S80" s="343"/>
      <c r="T80" s="343"/>
      <c r="U80" s="349"/>
      <c r="V80" s="346"/>
      <c r="W80" s="349"/>
      <c r="X80" s="346"/>
      <c r="Y80" s="355"/>
      <c r="Z80" s="355"/>
      <c r="AA80" s="355"/>
      <c r="AB80" s="413"/>
      <c r="AC80" s="431"/>
    </row>
    <row r="81" spans="1:30" s="130" customFormat="1" ht="15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43"/>
      <c r="O81" s="422"/>
      <c r="P81" s="428"/>
      <c r="Q81" s="422"/>
      <c r="R81" s="428"/>
      <c r="S81" s="343"/>
      <c r="T81" s="343"/>
      <c r="U81" s="349"/>
      <c r="V81" s="346"/>
      <c r="W81" s="349"/>
      <c r="X81" s="346"/>
      <c r="Y81" s="355"/>
      <c r="Z81" s="355"/>
      <c r="AA81" s="355"/>
      <c r="AB81" s="413"/>
      <c r="AC81" s="431"/>
    </row>
    <row r="82" spans="1:30" s="130" customFormat="1" ht="15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43"/>
      <c r="O82" s="422"/>
      <c r="P82" s="428"/>
      <c r="Q82" s="422"/>
      <c r="R82" s="428"/>
      <c r="S82" s="343"/>
      <c r="T82" s="343"/>
      <c r="U82" s="349"/>
      <c r="V82" s="346"/>
      <c r="W82" s="349"/>
      <c r="X82" s="346"/>
      <c r="Y82" s="355"/>
      <c r="Z82" s="355"/>
      <c r="AA82" s="355"/>
      <c r="AB82" s="413"/>
      <c r="AC82" s="431"/>
    </row>
    <row r="83" spans="1:30" s="130" customFormat="1" ht="15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43"/>
      <c r="O83" s="422"/>
      <c r="P83" s="428"/>
      <c r="Q83" s="422"/>
      <c r="R83" s="428"/>
      <c r="S83" s="343"/>
      <c r="T83" s="343"/>
      <c r="U83" s="349"/>
      <c r="V83" s="346"/>
      <c r="W83" s="349"/>
      <c r="X83" s="346"/>
      <c r="Y83" s="355"/>
      <c r="Z83" s="355"/>
      <c r="AA83" s="355"/>
      <c r="AB83" s="413"/>
      <c r="AC83" s="431"/>
    </row>
    <row r="84" spans="1:30" s="130" customFormat="1" ht="15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43"/>
      <c r="O84" s="422"/>
      <c r="P84" s="428"/>
      <c r="Q84" s="422"/>
      <c r="R84" s="428"/>
      <c r="S84" s="343"/>
      <c r="T84" s="343"/>
      <c r="U84" s="349"/>
      <c r="V84" s="346"/>
      <c r="W84" s="349"/>
      <c r="X84" s="346"/>
      <c r="Y84" s="355"/>
      <c r="Z84" s="355"/>
      <c r="AA84" s="355"/>
      <c r="AB84" s="413"/>
      <c r="AC84" s="431"/>
    </row>
    <row r="85" spans="1:30" s="130" customFormat="1" ht="15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43"/>
      <c r="O85" s="422"/>
      <c r="P85" s="428"/>
      <c r="Q85" s="422"/>
      <c r="R85" s="428"/>
      <c r="S85" s="343"/>
      <c r="T85" s="343"/>
      <c r="U85" s="349"/>
      <c r="V85" s="346"/>
      <c r="W85" s="349"/>
      <c r="X85" s="346"/>
      <c r="Y85" s="355"/>
      <c r="Z85" s="355"/>
      <c r="AA85" s="355"/>
      <c r="AB85" s="413"/>
      <c r="AC85" s="431"/>
    </row>
    <row r="86" spans="1:30" s="130" customFormat="1" ht="15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43"/>
      <c r="O86" s="422"/>
      <c r="P86" s="428"/>
      <c r="Q86" s="422"/>
      <c r="R86" s="428"/>
      <c r="S86" s="343"/>
      <c r="T86" s="343"/>
      <c r="U86" s="349"/>
      <c r="V86" s="346"/>
      <c r="W86" s="349"/>
      <c r="X86" s="346"/>
      <c r="Y86" s="355"/>
      <c r="Z86" s="355"/>
      <c r="AA86" s="355"/>
      <c r="AB86" s="413"/>
      <c r="AC86" s="431"/>
    </row>
    <row r="87" spans="1:30" s="130" customFormat="1" ht="15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43"/>
      <c r="O87" s="422"/>
      <c r="P87" s="428"/>
      <c r="Q87" s="422"/>
      <c r="R87" s="428"/>
      <c r="S87" s="343"/>
      <c r="T87" s="343"/>
      <c r="U87" s="349"/>
      <c r="V87" s="346"/>
      <c r="W87" s="349"/>
      <c r="X87" s="346"/>
      <c r="Y87" s="355"/>
      <c r="Z87" s="355"/>
      <c r="AA87" s="355"/>
      <c r="AB87" s="413"/>
      <c r="AC87" s="431"/>
    </row>
    <row r="88" spans="1:30" s="130" customFormat="1" ht="15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43"/>
      <c r="O88" s="422"/>
      <c r="P88" s="428"/>
      <c r="Q88" s="422"/>
      <c r="R88" s="428"/>
      <c r="S88" s="343"/>
      <c r="T88" s="343"/>
      <c r="U88" s="349"/>
      <c r="V88" s="346"/>
      <c r="W88" s="349"/>
      <c r="X88" s="346"/>
      <c r="Y88" s="355"/>
      <c r="Z88" s="355"/>
      <c r="AA88" s="355"/>
      <c r="AB88" s="413"/>
      <c r="AC88" s="431"/>
    </row>
    <row r="89" spans="1:30" s="130" customFormat="1" ht="15" customHeight="1" x14ac:dyDescent="0.25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43"/>
      <c r="O89" s="422"/>
      <c r="P89" s="428"/>
      <c r="Q89" s="422"/>
      <c r="R89" s="428"/>
      <c r="S89" s="343"/>
      <c r="T89" s="343"/>
      <c r="U89" s="349"/>
      <c r="V89" s="346"/>
      <c r="W89" s="349"/>
      <c r="X89" s="346"/>
      <c r="Y89" s="355"/>
      <c r="Z89" s="355"/>
      <c r="AA89" s="355"/>
      <c r="AB89" s="413"/>
      <c r="AC89" s="431"/>
    </row>
    <row r="90" spans="1:30" s="130" customFormat="1" ht="15" x14ac:dyDescent="0.25">
      <c r="A90" s="109"/>
      <c r="B90" s="330">
        <f>SUM(M71:M90)</f>
        <v>203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44"/>
      <c r="O90" s="423"/>
      <c r="P90" s="429"/>
      <c r="Q90" s="423"/>
      <c r="R90" s="429"/>
      <c r="S90" s="344"/>
      <c r="T90" s="344"/>
      <c r="U90" s="350"/>
      <c r="V90" s="347"/>
      <c r="W90" s="350"/>
      <c r="X90" s="347"/>
      <c r="Y90" s="356"/>
      <c r="Z90" s="356"/>
      <c r="AA90" s="356"/>
      <c r="AB90" s="414"/>
      <c r="AC90" s="432"/>
    </row>
    <row r="91" spans="1:30" s="130" customFormat="1" ht="15" hidden="1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6"/>
        <v/>
      </c>
      <c r="L91" s="327" t="str">
        <f t="shared" si="7"/>
        <v/>
      </c>
      <c r="M91" s="188">
        <f t="shared" si="2"/>
        <v>0</v>
      </c>
      <c r="N91" s="342">
        <f>'[2]danh sach'!O15</f>
        <v>19.5</v>
      </c>
      <c r="O91" s="421"/>
      <c r="P91" s="427">
        <f>SUM(M91:M110)+N91+O91</f>
        <v>19.5</v>
      </c>
      <c r="Q91" s="421"/>
      <c r="R91" s="427">
        <f>'Mau B2'!L15</f>
        <v>44</v>
      </c>
      <c r="S91" s="342">
        <f>'[2]danh sach'!J15</f>
        <v>260</v>
      </c>
      <c r="T91" s="342">
        <f>'[3]danh sach'!R14</f>
        <v>240.5</v>
      </c>
      <c r="U91" s="348">
        <v>500</v>
      </c>
      <c r="V91" s="345">
        <f>U91</f>
        <v>500</v>
      </c>
      <c r="W91" s="348">
        <v>360</v>
      </c>
      <c r="X91" s="345">
        <f>W91</f>
        <v>360</v>
      </c>
      <c r="Y91" s="418">
        <f>ROUND((P91-T91),1)</f>
        <v>-221</v>
      </c>
      <c r="Z91" s="354">
        <f>IF(OR(SUM(V91:V110)="",SUM(Q91:Q110)=""),0,ROUND(IF(SUM(U91:U110)=500,(SUM(Q91:Q110)-SUM(V91:V110))/3.2,IF(SUM(U91:U110)=600,(SUM(Q91:Q110)-SUM(V91:V110))/2.8,0)),1))</f>
        <v>-156.30000000000001</v>
      </c>
      <c r="AA91" s="354">
        <f>IF(OR(SUM(X91:X110)="",SUM(R91:R110)=""),0,ROUND(IF(SUM(W91:W110)=360,(SUM(R91:R110)-SUM(X91:X110))/3.2,IF(SUM(W91:W110)=260,(SUM(R91:R110)-SUM(X91:X110))/2.8,0)),1))</f>
        <v>-98.8</v>
      </c>
      <c r="AB91" s="412">
        <v>186.7</v>
      </c>
      <c r="AC91" s="433">
        <f>SUM(Y91:AA110)</f>
        <v>-476.1</v>
      </c>
      <c r="AD91" s="130" t="s">
        <v>227</v>
      </c>
    </row>
    <row r="92" spans="1:30" s="130" customFormat="1" ht="15" hidden="1" x14ac:dyDescent="0.2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6"/>
        <v/>
      </c>
      <c r="L92" s="327" t="str">
        <f t="shared" si="7"/>
        <v/>
      </c>
      <c r="M92" s="188">
        <f t="shared" si="2"/>
        <v>0</v>
      </c>
      <c r="N92" s="343"/>
      <c r="O92" s="422"/>
      <c r="P92" s="428"/>
      <c r="Q92" s="422"/>
      <c r="R92" s="428"/>
      <c r="S92" s="343"/>
      <c r="T92" s="343"/>
      <c r="U92" s="349"/>
      <c r="V92" s="346"/>
      <c r="W92" s="349"/>
      <c r="X92" s="346"/>
      <c r="Y92" s="419"/>
      <c r="Z92" s="355"/>
      <c r="AA92" s="355"/>
      <c r="AB92" s="413"/>
      <c r="AC92" s="434"/>
    </row>
    <row r="93" spans="1:30" s="130" customFormat="1" ht="15" hidden="1" x14ac:dyDescent="0.2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6"/>
        <v/>
      </c>
      <c r="L93" s="327" t="str">
        <f t="shared" si="7"/>
        <v/>
      </c>
      <c r="M93" s="188">
        <f t="shared" si="2"/>
        <v>0</v>
      </c>
      <c r="N93" s="343"/>
      <c r="O93" s="422"/>
      <c r="P93" s="428"/>
      <c r="Q93" s="422"/>
      <c r="R93" s="428"/>
      <c r="S93" s="343"/>
      <c r="T93" s="343"/>
      <c r="U93" s="349"/>
      <c r="V93" s="346"/>
      <c r="W93" s="349"/>
      <c r="X93" s="346"/>
      <c r="Y93" s="419"/>
      <c r="Z93" s="355"/>
      <c r="AA93" s="355"/>
      <c r="AB93" s="413"/>
      <c r="AC93" s="434"/>
    </row>
    <row r="94" spans="1:30" s="130" customFormat="1" ht="15" hidden="1" x14ac:dyDescent="0.2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6"/>
        <v/>
      </c>
      <c r="L94" s="327" t="str">
        <f t="shared" si="7"/>
        <v/>
      </c>
      <c r="M94" s="188">
        <f t="shared" si="2"/>
        <v>0</v>
      </c>
      <c r="N94" s="343"/>
      <c r="O94" s="422"/>
      <c r="P94" s="428"/>
      <c r="Q94" s="422"/>
      <c r="R94" s="428"/>
      <c r="S94" s="343"/>
      <c r="T94" s="343"/>
      <c r="U94" s="349"/>
      <c r="V94" s="346"/>
      <c r="W94" s="349"/>
      <c r="X94" s="346"/>
      <c r="Y94" s="419"/>
      <c r="Z94" s="355"/>
      <c r="AA94" s="355"/>
      <c r="AB94" s="413"/>
      <c r="AC94" s="434"/>
    </row>
    <row r="95" spans="1:30" s="130" customFormat="1" ht="15" hidden="1" x14ac:dyDescent="0.2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6"/>
        <v/>
      </c>
      <c r="L95" s="327" t="str">
        <f t="shared" si="7"/>
        <v/>
      </c>
      <c r="M95" s="188">
        <f t="shared" si="2"/>
        <v>0</v>
      </c>
      <c r="N95" s="343"/>
      <c r="O95" s="422"/>
      <c r="P95" s="428"/>
      <c r="Q95" s="422"/>
      <c r="R95" s="428"/>
      <c r="S95" s="343"/>
      <c r="T95" s="343"/>
      <c r="U95" s="349"/>
      <c r="V95" s="346"/>
      <c r="W95" s="349"/>
      <c r="X95" s="346"/>
      <c r="Y95" s="419"/>
      <c r="Z95" s="355"/>
      <c r="AA95" s="355"/>
      <c r="AB95" s="413"/>
      <c r="AC95" s="434"/>
    </row>
    <row r="96" spans="1:30" s="130" customFormat="1" ht="15" hidden="1" x14ac:dyDescent="0.2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6"/>
        <v/>
      </c>
      <c r="L96" s="327" t="str">
        <f t="shared" si="7"/>
        <v/>
      </c>
      <c r="M96" s="188">
        <f t="shared" si="2"/>
        <v>0</v>
      </c>
      <c r="N96" s="343"/>
      <c r="O96" s="422"/>
      <c r="P96" s="428"/>
      <c r="Q96" s="422"/>
      <c r="R96" s="428"/>
      <c r="S96" s="343"/>
      <c r="T96" s="343"/>
      <c r="U96" s="349"/>
      <c r="V96" s="346"/>
      <c r="W96" s="349"/>
      <c r="X96" s="346"/>
      <c r="Y96" s="419"/>
      <c r="Z96" s="355"/>
      <c r="AA96" s="355"/>
      <c r="AB96" s="413"/>
      <c r="AC96" s="434"/>
    </row>
    <row r="97" spans="1:30" s="130" customFormat="1" ht="15" hidden="1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43"/>
      <c r="O97" s="422"/>
      <c r="P97" s="428"/>
      <c r="Q97" s="422"/>
      <c r="R97" s="428"/>
      <c r="S97" s="343"/>
      <c r="T97" s="343"/>
      <c r="U97" s="349"/>
      <c r="V97" s="346"/>
      <c r="W97" s="349"/>
      <c r="X97" s="346"/>
      <c r="Y97" s="419"/>
      <c r="Z97" s="355"/>
      <c r="AA97" s="355"/>
      <c r="AB97" s="413"/>
      <c r="AC97" s="434"/>
    </row>
    <row r="98" spans="1:30" s="130" customFormat="1" ht="15" hidden="1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43"/>
      <c r="O98" s="422"/>
      <c r="P98" s="428"/>
      <c r="Q98" s="422"/>
      <c r="R98" s="428"/>
      <c r="S98" s="343"/>
      <c r="T98" s="343"/>
      <c r="U98" s="349"/>
      <c r="V98" s="346"/>
      <c r="W98" s="349"/>
      <c r="X98" s="346"/>
      <c r="Y98" s="419"/>
      <c r="Z98" s="355"/>
      <c r="AA98" s="355"/>
      <c r="AB98" s="413"/>
      <c r="AC98" s="434"/>
    </row>
    <row r="99" spans="1:30" s="130" customFormat="1" ht="15" hidden="1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43"/>
      <c r="O99" s="422"/>
      <c r="P99" s="428"/>
      <c r="Q99" s="422"/>
      <c r="R99" s="428"/>
      <c r="S99" s="343"/>
      <c r="T99" s="343"/>
      <c r="U99" s="349"/>
      <c r="V99" s="346"/>
      <c r="W99" s="349"/>
      <c r="X99" s="346"/>
      <c r="Y99" s="419"/>
      <c r="Z99" s="355"/>
      <c r="AA99" s="355"/>
      <c r="AB99" s="413"/>
      <c r="AC99" s="434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43"/>
      <c r="O100" s="422"/>
      <c r="P100" s="428"/>
      <c r="Q100" s="422"/>
      <c r="R100" s="428"/>
      <c r="S100" s="343"/>
      <c r="T100" s="343"/>
      <c r="U100" s="349"/>
      <c r="V100" s="346"/>
      <c r="W100" s="349"/>
      <c r="X100" s="346"/>
      <c r="Y100" s="419"/>
      <c r="Z100" s="355"/>
      <c r="AA100" s="355"/>
      <c r="AB100" s="413"/>
      <c r="AC100" s="434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43"/>
      <c r="O101" s="422"/>
      <c r="P101" s="428"/>
      <c r="Q101" s="422"/>
      <c r="R101" s="428"/>
      <c r="S101" s="343"/>
      <c r="T101" s="343"/>
      <c r="U101" s="349"/>
      <c r="V101" s="346"/>
      <c r="W101" s="349"/>
      <c r="X101" s="346"/>
      <c r="Y101" s="419"/>
      <c r="Z101" s="355"/>
      <c r="AA101" s="355"/>
      <c r="AB101" s="413"/>
      <c r="AC101" s="434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43"/>
      <c r="O102" s="422"/>
      <c r="P102" s="428"/>
      <c r="Q102" s="422"/>
      <c r="R102" s="428"/>
      <c r="S102" s="343"/>
      <c r="T102" s="343"/>
      <c r="U102" s="349"/>
      <c r="V102" s="346"/>
      <c r="W102" s="349"/>
      <c r="X102" s="346"/>
      <c r="Y102" s="419"/>
      <c r="Z102" s="355"/>
      <c r="AA102" s="355"/>
      <c r="AB102" s="413"/>
      <c r="AC102" s="434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43"/>
      <c r="O103" s="422"/>
      <c r="P103" s="428"/>
      <c r="Q103" s="422"/>
      <c r="R103" s="428"/>
      <c r="S103" s="343"/>
      <c r="T103" s="343"/>
      <c r="U103" s="349"/>
      <c r="V103" s="346"/>
      <c r="W103" s="349"/>
      <c r="X103" s="346"/>
      <c r="Y103" s="419"/>
      <c r="Z103" s="355"/>
      <c r="AA103" s="355"/>
      <c r="AB103" s="413"/>
      <c r="AC103" s="434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43"/>
      <c r="O104" s="422"/>
      <c r="P104" s="428"/>
      <c r="Q104" s="422"/>
      <c r="R104" s="428"/>
      <c r="S104" s="343"/>
      <c r="T104" s="343"/>
      <c r="U104" s="349"/>
      <c r="V104" s="346"/>
      <c r="W104" s="349"/>
      <c r="X104" s="346"/>
      <c r="Y104" s="419"/>
      <c r="Z104" s="355"/>
      <c r="AA104" s="355"/>
      <c r="AB104" s="413"/>
      <c r="AC104" s="434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43"/>
      <c r="O105" s="422"/>
      <c r="P105" s="428"/>
      <c r="Q105" s="422"/>
      <c r="R105" s="428"/>
      <c r="S105" s="343"/>
      <c r="T105" s="343"/>
      <c r="U105" s="349"/>
      <c r="V105" s="346"/>
      <c r="W105" s="349"/>
      <c r="X105" s="346"/>
      <c r="Y105" s="419"/>
      <c r="Z105" s="355"/>
      <c r="AA105" s="355"/>
      <c r="AB105" s="413"/>
      <c r="AC105" s="434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43"/>
      <c r="O106" s="422"/>
      <c r="P106" s="428"/>
      <c r="Q106" s="422"/>
      <c r="R106" s="428"/>
      <c r="S106" s="343"/>
      <c r="T106" s="343"/>
      <c r="U106" s="349"/>
      <c r="V106" s="346"/>
      <c r="W106" s="349"/>
      <c r="X106" s="346"/>
      <c r="Y106" s="419"/>
      <c r="Z106" s="355"/>
      <c r="AA106" s="355"/>
      <c r="AB106" s="413"/>
      <c r="AC106" s="434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43"/>
      <c r="O107" s="422"/>
      <c r="P107" s="428"/>
      <c r="Q107" s="422"/>
      <c r="R107" s="428"/>
      <c r="S107" s="343"/>
      <c r="T107" s="343"/>
      <c r="U107" s="349"/>
      <c r="V107" s="346"/>
      <c r="W107" s="349"/>
      <c r="X107" s="346"/>
      <c r="Y107" s="419"/>
      <c r="Z107" s="355"/>
      <c r="AA107" s="355"/>
      <c r="AB107" s="413"/>
      <c r="AC107" s="434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43"/>
      <c r="O108" s="422"/>
      <c r="P108" s="428"/>
      <c r="Q108" s="422"/>
      <c r="R108" s="428"/>
      <c r="S108" s="343"/>
      <c r="T108" s="343"/>
      <c r="U108" s="349"/>
      <c r="V108" s="346"/>
      <c r="W108" s="349"/>
      <c r="X108" s="346"/>
      <c r="Y108" s="419"/>
      <c r="Z108" s="355"/>
      <c r="AA108" s="355"/>
      <c r="AB108" s="413"/>
      <c r="AC108" s="434"/>
    </row>
    <row r="109" spans="1:30" s="130" customFormat="1" ht="15" hidden="1" customHeight="1" x14ac:dyDescent="0.25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43"/>
      <c r="O109" s="422"/>
      <c r="P109" s="428"/>
      <c r="Q109" s="422"/>
      <c r="R109" s="428"/>
      <c r="S109" s="343"/>
      <c r="T109" s="343"/>
      <c r="U109" s="349"/>
      <c r="V109" s="346"/>
      <c r="W109" s="349"/>
      <c r="X109" s="346"/>
      <c r="Y109" s="419"/>
      <c r="Z109" s="355"/>
      <c r="AA109" s="355"/>
      <c r="AB109" s="413"/>
      <c r="AC109" s="434"/>
    </row>
    <row r="110" spans="1:30" s="130" customFormat="1" ht="15" hidden="1" x14ac:dyDescent="0.25">
      <c r="A110" s="109"/>
      <c r="B110" s="330">
        <f>SUM(M91:M110)</f>
        <v>0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44"/>
      <c r="O110" s="423"/>
      <c r="P110" s="429"/>
      <c r="Q110" s="423"/>
      <c r="R110" s="429"/>
      <c r="S110" s="344"/>
      <c r="T110" s="344"/>
      <c r="U110" s="350"/>
      <c r="V110" s="347"/>
      <c r="W110" s="350"/>
      <c r="X110" s="347"/>
      <c r="Y110" s="420"/>
      <c r="Z110" s="356"/>
      <c r="AA110" s="356"/>
      <c r="AB110" s="414"/>
      <c r="AC110" s="435"/>
    </row>
    <row r="111" spans="1:30" s="130" customFormat="1" x14ac:dyDescent="0.3">
      <c r="A111" s="131">
        <v>6</v>
      </c>
      <c r="B111" s="338" t="str">
        <f>'[1]danh sach'!B16</f>
        <v>Nguyễn Minh Đức</v>
      </c>
      <c r="C111" s="339" t="str">
        <f>'[1]danh sach'!C16</f>
        <v>Cường</v>
      </c>
      <c r="D111" s="126" t="s">
        <v>244</v>
      </c>
      <c r="E111" s="265" t="s">
        <v>245</v>
      </c>
      <c r="F111" s="128">
        <v>1</v>
      </c>
      <c r="G111" s="276">
        <v>30</v>
      </c>
      <c r="H111" s="276"/>
      <c r="I111" s="290">
        <v>50</v>
      </c>
      <c r="J111" s="290"/>
      <c r="K111" s="327">
        <f t="shared" si="6"/>
        <v>1.1000000000000001</v>
      </c>
      <c r="L111" s="327" t="str">
        <f t="shared" si="7"/>
        <v/>
      </c>
      <c r="M111" s="188">
        <f t="shared" si="2"/>
        <v>33</v>
      </c>
      <c r="N111" s="342">
        <f>'[2]danh sach'!O16</f>
        <v>39</v>
      </c>
      <c r="O111" s="421"/>
      <c r="P111" s="427">
        <f>SUM(M111:M130)+N111+O111</f>
        <v>237</v>
      </c>
      <c r="Q111" s="421"/>
      <c r="R111" s="427">
        <f>'Mau B2'!L16</f>
        <v>52</v>
      </c>
      <c r="S111" s="342">
        <f>'[2]danh sach'!J16</f>
        <v>260</v>
      </c>
      <c r="T111" s="342">
        <f>'[3]danh sach'!R15</f>
        <v>221</v>
      </c>
      <c r="U111" s="348">
        <v>500</v>
      </c>
      <c r="V111" s="345">
        <f>U111</f>
        <v>500</v>
      </c>
      <c r="W111" s="348">
        <v>360</v>
      </c>
      <c r="X111" s="345">
        <f>W111</f>
        <v>360</v>
      </c>
      <c r="Y111" s="418">
        <f>ROUND((P111-T111),1)</f>
        <v>16</v>
      </c>
      <c r="Z111" s="354">
        <f>IF(OR(SUM(V111:V130)="",SUM(Q111:Q130)=""),0,ROUND(IF(SUM(U111:U130)=500,(SUM(Q111:Q130)-SUM(V111:V130))/3.2,IF(SUM(U111:U130)=600,(SUM(Q111:Q130)-SUM(V111:V130))/2.8,0)),1))</f>
        <v>-156.30000000000001</v>
      </c>
      <c r="AA111" s="354">
        <f>IF(OR(SUM(X111:X130)="",SUM(R111:R130)=""),0,ROUND(IF(SUM(W111:W130)=360,(SUM(R111:R130)-SUM(X111:X130))/3.2,IF(SUM(W111:W130)=260,(SUM(R111:R130)-SUM(X111:X130))/2.8,0)),1))</f>
        <v>-96.3</v>
      </c>
      <c r="AB111" s="412">
        <v>70.400000000000006</v>
      </c>
      <c r="AC111" s="433">
        <f>SUM(Y111:AA130)</f>
        <v>-236.60000000000002</v>
      </c>
      <c r="AD111" s="17" t="s">
        <v>226</v>
      </c>
    </row>
    <row r="112" spans="1:30" s="130" customFormat="1" ht="15" x14ac:dyDescent="0.25">
      <c r="A112" s="108"/>
      <c r="B112" s="163"/>
      <c r="C112" s="164"/>
      <c r="D112" s="126" t="s">
        <v>242</v>
      </c>
      <c r="E112" s="265" t="s">
        <v>251</v>
      </c>
      <c r="F112" s="128">
        <v>1</v>
      </c>
      <c r="G112" s="276">
        <v>30</v>
      </c>
      <c r="H112" s="276"/>
      <c r="I112" s="290"/>
      <c r="J112" s="290"/>
      <c r="K112" s="327">
        <f t="shared" si="6"/>
        <v>1.1000000000000001</v>
      </c>
      <c r="L112" s="327" t="str">
        <f t="shared" si="7"/>
        <v/>
      </c>
      <c r="M112" s="188">
        <f t="shared" si="2"/>
        <v>33</v>
      </c>
      <c r="N112" s="343"/>
      <c r="O112" s="422"/>
      <c r="P112" s="428"/>
      <c r="Q112" s="422"/>
      <c r="R112" s="428"/>
      <c r="S112" s="343"/>
      <c r="T112" s="343"/>
      <c r="U112" s="349"/>
      <c r="V112" s="346"/>
      <c r="W112" s="349"/>
      <c r="X112" s="346"/>
      <c r="Y112" s="419"/>
      <c r="Z112" s="355"/>
      <c r="AA112" s="355"/>
      <c r="AB112" s="413"/>
      <c r="AC112" s="434"/>
    </row>
    <row r="113" spans="1:29" s="130" customFormat="1" ht="15" x14ac:dyDescent="0.25">
      <c r="A113" s="108"/>
      <c r="B113" s="163"/>
      <c r="C113" s="164"/>
      <c r="D113" s="126" t="s">
        <v>258</v>
      </c>
      <c r="E113" s="265" t="s">
        <v>260</v>
      </c>
      <c r="F113" s="128">
        <v>1</v>
      </c>
      <c r="G113" s="276"/>
      <c r="H113" s="276">
        <v>60</v>
      </c>
      <c r="I113" s="290">
        <v>25</v>
      </c>
      <c r="J113" s="290"/>
      <c r="K113" s="327" t="str">
        <f t="shared" si="6"/>
        <v/>
      </c>
      <c r="L113" s="327">
        <f t="shared" si="7"/>
        <v>1.1000000000000001</v>
      </c>
      <c r="M113" s="188">
        <f t="shared" si="2"/>
        <v>44</v>
      </c>
      <c r="N113" s="343"/>
      <c r="O113" s="422"/>
      <c r="P113" s="428"/>
      <c r="Q113" s="422"/>
      <c r="R113" s="428"/>
      <c r="S113" s="343"/>
      <c r="T113" s="343"/>
      <c r="U113" s="349"/>
      <c r="V113" s="346"/>
      <c r="W113" s="349"/>
      <c r="X113" s="346"/>
      <c r="Y113" s="419"/>
      <c r="Z113" s="355"/>
      <c r="AA113" s="355"/>
      <c r="AB113" s="413"/>
      <c r="AC113" s="434"/>
    </row>
    <row r="114" spans="1:29" s="130" customFormat="1" ht="15" x14ac:dyDescent="0.25">
      <c r="A114" s="108"/>
      <c r="B114" s="163"/>
      <c r="C114" s="164"/>
      <c r="D114" s="126" t="s">
        <v>258</v>
      </c>
      <c r="E114" s="265" t="s">
        <v>264</v>
      </c>
      <c r="F114" s="128">
        <v>1</v>
      </c>
      <c r="G114" s="276"/>
      <c r="H114" s="276">
        <v>60</v>
      </c>
      <c r="I114" s="290">
        <v>27</v>
      </c>
      <c r="J114" s="290"/>
      <c r="K114" s="327" t="str">
        <f t="shared" si="6"/>
        <v/>
      </c>
      <c r="L114" s="327">
        <f t="shared" si="7"/>
        <v>1.1000000000000001</v>
      </c>
      <c r="M114" s="188">
        <f t="shared" si="2"/>
        <v>44</v>
      </c>
      <c r="N114" s="343"/>
      <c r="O114" s="422"/>
      <c r="P114" s="428"/>
      <c r="Q114" s="422"/>
      <c r="R114" s="428"/>
      <c r="S114" s="343"/>
      <c r="T114" s="343"/>
      <c r="U114" s="349"/>
      <c r="V114" s="346"/>
      <c r="W114" s="349"/>
      <c r="X114" s="346"/>
      <c r="Y114" s="419"/>
      <c r="Z114" s="355"/>
      <c r="AA114" s="355"/>
      <c r="AB114" s="413"/>
      <c r="AC114" s="434"/>
    </row>
    <row r="115" spans="1:29" s="130" customFormat="1" ht="15" x14ac:dyDescent="0.25">
      <c r="A115" s="108"/>
      <c r="B115" s="163"/>
      <c r="C115" s="164"/>
      <c r="D115" s="126" t="s">
        <v>258</v>
      </c>
      <c r="E115" s="265" t="s">
        <v>270</v>
      </c>
      <c r="F115" s="128">
        <v>1</v>
      </c>
      <c r="G115" s="276"/>
      <c r="H115" s="276">
        <v>60</v>
      </c>
      <c r="I115" s="290">
        <v>24</v>
      </c>
      <c r="J115" s="290"/>
      <c r="K115" s="327" t="str">
        <f t="shared" si="6"/>
        <v/>
      </c>
      <c r="L115" s="327">
        <f t="shared" si="7"/>
        <v>1.1000000000000001</v>
      </c>
      <c r="M115" s="188">
        <f t="shared" si="2"/>
        <v>44</v>
      </c>
      <c r="N115" s="343"/>
      <c r="O115" s="422"/>
      <c r="P115" s="428"/>
      <c r="Q115" s="422"/>
      <c r="R115" s="428"/>
      <c r="S115" s="343"/>
      <c r="T115" s="343"/>
      <c r="U115" s="349"/>
      <c r="V115" s="346"/>
      <c r="W115" s="349"/>
      <c r="X115" s="346"/>
      <c r="Y115" s="419"/>
      <c r="Z115" s="355"/>
      <c r="AA115" s="355"/>
      <c r="AB115" s="413"/>
      <c r="AC115" s="434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6"/>
        <v/>
      </c>
      <c r="L116" s="327" t="str">
        <f t="shared" si="7"/>
        <v/>
      </c>
      <c r="M116" s="188">
        <f t="shared" si="2"/>
        <v>0</v>
      </c>
      <c r="N116" s="343"/>
      <c r="O116" s="422"/>
      <c r="P116" s="428"/>
      <c r="Q116" s="422"/>
      <c r="R116" s="428"/>
      <c r="S116" s="343"/>
      <c r="T116" s="343"/>
      <c r="U116" s="349"/>
      <c r="V116" s="346"/>
      <c r="W116" s="349"/>
      <c r="X116" s="346"/>
      <c r="Y116" s="419"/>
      <c r="Z116" s="355"/>
      <c r="AA116" s="355"/>
      <c r="AB116" s="413"/>
      <c r="AC116" s="434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6"/>
        <v/>
      </c>
      <c r="L117" s="327" t="str">
        <f t="shared" si="7"/>
        <v/>
      </c>
      <c r="M117" s="188">
        <f t="shared" si="2"/>
        <v>0</v>
      </c>
      <c r="N117" s="343"/>
      <c r="O117" s="422"/>
      <c r="P117" s="428"/>
      <c r="Q117" s="422"/>
      <c r="R117" s="428"/>
      <c r="S117" s="343"/>
      <c r="T117" s="343"/>
      <c r="U117" s="349"/>
      <c r="V117" s="346"/>
      <c r="W117" s="349"/>
      <c r="X117" s="346"/>
      <c r="Y117" s="419"/>
      <c r="Z117" s="355"/>
      <c r="AA117" s="355"/>
      <c r="AB117" s="413"/>
      <c r="AC117" s="434"/>
    </row>
    <row r="118" spans="1:29" s="130" customFormat="1" ht="15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43"/>
      <c r="O118" s="422"/>
      <c r="P118" s="428"/>
      <c r="Q118" s="422"/>
      <c r="R118" s="428"/>
      <c r="S118" s="343"/>
      <c r="T118" s="343"/>
      <c r="U118" s="349"/>
      <c r="V118" s="346"/>
      <c r="W118" s="349"/>
      <c r="X118" s="346"/>
      <c r="Y118" s="419"/>
      <c r="Z118" s="355"/>
      <c r="AA118" s="355"/>
      <c r="AB118" s="413"/>
      <c r="AC118" s="434"/>
    </row>
    <row r="119" spans="1:29" s="130" customFormat="1" ht="15" hidden="1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43"/>
      <c r="O119" s="422"/>
      <c r="P119" s="428"/>
      <c r="Q119" s="422"/>
      <c r="R119" s="428"/>
      <c r="S119" s="343"/>
      <c r="T119" s="343"/>
      <c r="U119" s="349"/>
      <c r="V119" s="346"/>
      <c r="W119" s="349"/>
      <c r="X119" s="346"/>
      <c r="Y119" s="419"/>
      <c r="Z119" s="355"/>
      <c r="AA119" s="355"/>
      <c r="AB119" s="413"/>
      <c r="AC119" s="434"/>
    </row>
    <row r="120" spans="1:29" s="130" customFormat="1" ht="15" hidden="1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43"/>
      <c r="O120" s="422"/>
      <c r="P120" s="428"/>
      <c r="Q120" s="422"/>
      <c r="R120" s="428"/>
      <c r="S120" s="343"/>
      <c r="T120" s="343"/>
      <c r="U120" s="349"/>
      <c r="V120" s="346"/>
      <c r="W120" s="349"/>
      <c r="X120" s="346"/>
      <c r="Y120" s="419"/>
      <c r="Z120" s="355"/>
      <c r="AA120" s="355"/>
      <c r="AB120" s="413"/>
      <c r="AC120" s="434"/>
    </row>
    <row r="121" spans="1:29" s="130" customFormat="1" ht="15" hidden="1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43"/>
      <c r="O121" s="422"/>
      <c r="P121" s="428"/>
      <c r="Q121" s="422"/>
      <c r="R121" s="428"/>
      <c r="S121" s="343"/>
      <c r="T121" s="343"/>
      <c r="U121" s="349"/>
      <c r="V121" s="346"/>
      <c r="W121" s="349"/>
      <c r="X121" s="346"/>
      <c r="Y121" s="419"/>
      <c r="Z121" s="355"/>
      <c r="AA121" s="355"/>
      <c r="AB121" s="413"/>
      <c r="AC121" s="434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43"/>
      <c r="O122" s="422"/>
      <c r="P122" s="428"/>
      <c r="Q122" s="422"/>
      <c r="R122" s="428"/>
      <c r="S122" s="343"/>
      <c r="T122" s="343"/>
      <c r="U122" s="349"/>
      <c r="V122" s="346"/>
      <c r="W122" s="349"/>
      <c r="X122" s="346"/>
      <c r="Y122" s="419"/>
      <c r="Z122" s="355"/>
      <c r="AA122" s="355"/>
      <c r="AB122" s="413"/>
      <c r="AC122" s="434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43"/>
      <c r="O123" s="422"/>
      <c r="P123" s="428"/>
      <c r="Q123" s="422"/>
      <c r="R123" s="428"/>
      <c r="S123" s="343"/>
      <c r="T123" s="343"/>
      <c r="U123" s="349"/>
      <c r="V123" s="346"/>
      <c r="W123" s="349"/>
      <c r="X123" s="346"/>
      <c r="Y123" s="419"/>
      <c r="Z123" s="355"/>
      <c r="AA123" s="355"/>
      <c r="AB123" s="413"/>
      <c r="AC123" s="434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43"/>
      <c r="O124" s="422"/>
      <c r="P124" s="428"/>
      <c r="Q124" s="422"/>
      <c r="R124" s="428"/>
      <c r="S124" s="343"/>
      <c r="T124" s="343"/>
      <c r="U124" s="349"/>
      <c r="V124" s="346"/>
      <c r="W124" s="349"/>
      <c r="X124" s="346"/>
      <c r="Y124" s="419"/>
      <c r="Z124" s="355"/>
      <c r="AA124" s="355"/>
      <c r="AB124" s="413"/>
      <c r="AC124" s="434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43"/>
      <c r="O125" s="422"/>
      <c r="P125" s="428"/>
      <c r="Q125" s="422"/>
      <c r="R125" s="428"/>
      <c r="S125" s="343"/>
      <c r="T125" s="343"/>
      <c r="U125" s="349"/>
      <c r="V125" s="346"/>
      <c r="W125" s="349"/>
      <c r="X125" s="346"/>
      <c r="Y125" s="419"/>
      <c r="Z125" s="355"/>
      <c r="AA125" s="355"/>
      <c r="AB125" s="413"/>
      <c r="AC125" s="434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43"/>
      <c r="O126" s="422"/>
      <c r="P126" s="428"/>
      <c r="Q126" s="422"/>
      <c r="R126" s="428"/>
      <c r="S126" s="343"/>
      <c r="T126" s="343"/>
      <c r="U126" s="349"/>
      <c r="V126" s="346"/>
      <c r="W126" s="349"/>
      <c r="X126" s="346"/>
      <c r="Y126" s="419"/>
      <c r="Z126" s="355"/>
      <c r="AA126" s="355"/>
      <c r="AB126" s="413"/>
      <c r="AC126" s="434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43"/>
      <c r="O127" s="422"/>
      <c r="P127" s="428"/>
      <c r="Q127" s="422"/>
      <c r="R127" s="428"/>
      <c r="S127" s="343"/>
      <c r="T127" s="343"/>
      <c r="U127" s="349"/>
      <c r="V127" s="346"/>
      <c r="W127" s="349"/>
      <c r="X127" s="346"/>
      <c r="Y127" s="419"/>
      <c r="Z127" s="355"/>
      <c r="AA127" s="355"/>
      <c r="AB127" s="413"/>
      <c r="AC127" s="434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43"/>
      <c r="O128" s="422"/>
      <c r="P128" s="428"/>
      <c r="Q128" s="422"/>
      <c r="R128" s="428"/>
      <c r="S128" s="343"/>
      <c r="T128" s="343"/>
      <c r="U128" s="349"/>
      <c r="V128" s="346"/>
      <c r="W128" s="349"/>
      <c r="X128" s="346"/>
      <c r="Y128" s="419"/>
      <c r="Z128" s="355"/>
      <c r="AA128" s="355"/>
      <c r="AB128" s="413"/>
      <c r="AC128" s="434"/>
    </row>
    <row r="129" spans="1:30" s="130" customFormat="1" ht="15" customHeight="1" x14ac:dyDescent="0.25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43"/>
      <c r="O129" s="422"/>
      <c r="P129" s="428"/>
      <c r="Q129" s="422"/>
      <c r="R129" s="428"/>
      <c r="S129" s="343"/>
      <c r="T129" s="343"/>
      <c r="U129" s="349"/>
      <c r="V129" s="346"/>
      <c r="W129" s="349"/>
      <c r="X129" s="346"/>
      <c r="Y129" s="419"/>
      <c r="Z129" s="355"/>
      <c r="AA129" s="355"/>
      <c r="AB129" s="413"/>
      <c r="AC129" s="434"/>
    </row>
    <row r="130" spans="1:30" s="130" customFormat="1" ht="15" x14ac:dyDescent="0.25">
      <c r="A130" s="109"/>
      <c r="B130" s="330">
        <f>SUM(M111:M130)</f>
        <v>198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44"/>
      <c r="O130" s="423"/>
      <c r="P130" s="429"/>
      <c r="Q130" s="423"/>
      <c r="R130" s="429"/>
      <c r="S130" s="344"/>
      <c r="T130" s="344"/>
      <c r="U130" s="350"/>
      <c r="V130" s="347"/>
      <c r="W130" s="350"/>
      <c r="X130" s="347"/>
      <c r="Y130" s="420"/>
      <c r="Z130" s="356"/>
      <c r="AA130" s="356"/>
      <c r="AB130" s="414"/>
      <c r="AC130" s="435"/>
    </row>
    <row r="131" spans="1:30" s="130" customFormat="1" hidden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42">
        <f>'[2]danh sach'!O17</f>
        <v>72.5</v>
      </c>
      <c r="O131" s="421"/>
      <c r="P131" s="427">
        <f>SUM(M131:M150)+N131+O131</f>
        <v>225.5</v>
      </c>
      <c r="Q131" s="421"/>
      <c r="R131" s="427">
        <f>'Mau B2'!L17</f>
        <v>44</v>
      </c>
      <c r="S131" s="342">
        <f>'[2]danh sach'!J17</f>
        <v>290</v>
      </c>
      <c r="T131" s="342">
        <f>'[3]danh sach'!R16</f>
        <v>217.5</v>
      </c>
      <c r="U131" s="348">
        <v>500</v>
      </c>
      <c r="V131" s="345">
        <f>U131</f>
        <v>500</v>
      </c>
      <c r="W131" s="348">
        <v>360</v>
      </c>
      <c r="X131" s="345">
        <f>W131</f>
        <v>360</v>
      </c>
      <c r="Y131" s="418">
        <f>ROUND((P131-T131),1)</f>
        <v>8</v>
      </c>
      <c r="Z131" s="354">
        <f>IF(OR(SUM(V131:V150)="",SUM(Q131:Q150)=""),0,ROUND(IF(SUM(U131:U150)=500,(SUM(Q131:Q150)-SUM(V131:V150))/3.2,IF(SUM(U131:U150)=600,(SUM(Q131:Q150)-SUM(V131:V150))/2.8,0)),1))</f>
        <v>-156.30000000000001</v>
      </c>
      <c r="AA131" s="354">
        <f>IF(OR(SUM(X131:X150)="",SUM(R131:R150)=""),0,ROUND(IF(SUM(W131:W150)=360,(SUM(R131:R150)-SUM(X131:X150))/3.2,IF(SUM(W131:W150)=260,(SUM(R131:R150)-SUM(X131:X150))/2.8,0)),1))</f>
        <v>-98.8</v>
      </c>
      <c r="AB131" s="412"/>
      <c r="AC131" s="433">
        <f>SUM(Y131:AA150)</f>
        <v>-247.10000000000002</v>
      </c>
      <c r="AD131" s="17" t="s">
        <v>225</v>
      </c>
    </row>
    <row r="132" spans="1:30" s="130" customFormat="1" ht="15" hidden="1" x14ac:dyDescent="0.25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43"/>
      <c r="O132" s="422"/>
      <c r="P132" s="428"/>
      <c r="Q132" s="422"/>
      <c r="R132" s="428"/>
      <c r="S132" s="343"/>
      <c r="T132" s="343"/>
      <c r="U132" s="349"/>
      <c r="V132" s="346"/>
      <c r="W132" s="349"/>
      <c r="X132" s="346"/>
      <c r="Y132" s="419"/>
      <c r="Z132" s="355"/>
      <c r="AA132" s="355"/>
      <c r="AB132" s="413"/>
      <c r="AC132" s="434"/>
    </row>
    <row r="133" spans="1:30" s="130" customFormat="1" ht="15" hidden="1" x14ac:dyDescent="0.25">
      <c r="A133" s="108"/>
      <c r="B133" s="163"/>
      <c r="C133" s="164"/>
      <c r="D133" s="272" t="s">
        <v>233</v>
      </c>
      <c r="E133" s="265" t="s">
        <v>234</v>
      </c>
      <c r="F133" s="128">
        <v>2</v>
      </c>
      <c r="G133" s="276"/>
      <c r="H133" s="276">
        <v>60</v>
      </c>
      <c r="I133" s="290">
        <v>24</v>
      </c>
      <c r="J133" s="290"/>
      <c r="K133" s="327" t="str">
        <f t="shared" si="6"/>
        <v/>
      </c>
      <c r="L133" s="327">
        <f t="shared" si="7"/>
        <v>1.1000000000000001</v>
      </c>
      <c r="M133" s="188">
        <f t="shared" si="8"/>
        <v>44</v>
      </c>
      <c r="N133" s="343"/>
      <c r="O133" s="422"/>
      <c r="P133" s="428"/>
      <c r="Q133" s="422"/>
      <c r="R133" s="428"/>
      <c r="S133" s="343"/>
      <c r="T133" s="343"/>
      <c r="U133" s="349"/>
      <c r="V133" s="346"/>
      <c r="W133" s="349"/>
      <c r="X133" s="346"/>
      <c r="Y133" s="419"/>
      <c r="Z133" s="355"/>
      <c r="AA133" s="355"/>
      <c r="AB133" s="413"/>
      <c r="AC133" s="434"/>
    </row>
    <row r="134" spans="1:30" s="130" customFormat="1" ht="15" hidden="1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43"/>
      <c r="O134" s="422"/>
      <c r="P134" s="428"/>
      <c r="Q134" s="422"/>
      <c r="R134" s="428"/>
      <c r="S134" s="343"/>
      <c r="T134" s="343"/>
      <c r="U134" s="349"/>
      <c r="V134" s="346"/>
      <c r="W134" s="349"/>
      <c r="X134" s="346"/>
      <c r="Y134" s="419"/>
      <c r="Z134" s="355"/>
      <c r="AA134" s="355"/>
      <c r="AB134" s="413"/>
      <c r="AC134" s="434"/>
    </row>
    <row r="135" spans="1:30" s="130" customFormat="1" ht="15" hidden="1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43"/>
      <c r="O135" s="422"/>
      <c r="P135" s="428"/>
      <c r="Q135" s="422"/>
      <c r="R135" s="428"/>
      <c r="S135" s="343"/>
      <c r="T135" s="343"/>
      <c r="U135" s="349"/>
      <c r="V135" s="346"/>
      <c r="W135" s="349"/>
      <c r="X135" s="346"/>
      <c r="Y135" s="419"/>
      <c r="Z135" s="355"/>
      <c r="AA135" s="355"/>
      <c r="AB135" s="413"/>
      <c r="AC135" s="434"/>
    </row>
    <row r="136" spans="1:30" s="130" customFormat="1" ht="15" hidden="1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43"/>
      <c r="O136" s="422"/>
      <c r="P136" s="428"/>
      <c r="Q136" s="422"/>
      <c r="R136" s="428"/>
      <c r="S136" s="343"/>
      <c r="T136" s="343"/>
      <c r="U136" s="349"/>
      <c r="V136" s="346"/>
      <c r="W136" s="349"/>
      <c r="X136" s="346"/>
      <c r="Y136" s="419"/>
      <c r="Z136" s="355"/>
      <c r="AA136" s="355"/>
      <c r="AB136" s="413"/>
      <c r="AC136" s="434"/>
    </row>
    <row r="137" spans="1:30" s="130" customFormat="1" ht="15" hidden="1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43"/>
      <c r="O137" s="422"/>
      <c r="P137" s="428"/>
      <c r="Q137" s="422"/>
      <c r="R137" s="428"/>
      <c r="S137" s="343"/>
      <c r="T137" s="343"/>
      <c r="U137" s="349"/>
      <c r="V137" s="346"/>
      <c r="W137" s="349"/>
      <c r="X137" s="346"/>
      <c r="Y137" s="419"/>
      <c r="Z137" s="355"/>
      <c r="AA137" s="355"/>
      <c r="AB137" s="413"/>
      <c r="AC137" s="434"/>
    </row>
    <row r="138" spans="1:30" s="130" customFormat="1" ht="15" hidden="1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43"/>
      <c r="O138" s="422"/>
      <c r="P138" s="428"/>
      <c r="Q138" s="422"/>
      <c r="R138" s="428"/>
      <c r="S138" s="343"/>
      <c r="T138" s="343"/>
      <c r="U138" s="349"/>
      <c r="V138" s="346"/>
      <c r="W138" s="349"/>
      <c r="X138" s="346"/>
      <c r="Y138" s="419"/>
      <c r="Z138" s="355"/>
      <c r="AA138" s="355"/>
      <c r="AB138" s="413"/>
      <c r="AC138" s="434"/>
    </row>
    <row r="139" spans="1:30" s="130" customFormat="1" ht="15" hidden="1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43"/>
      <c r="O139" s="422"/>
      <c r="P139" s="428"/>
      <c r="Q139" s="422"/>
      <c r="R139" s="428"/>
      <c r="S139" s="343"/>
      <c r="T139" s="343"/>
      <c r="U139" s="349"/>
      <c r="V139" s="346"/>
      <c r="W139" s="349"/>
      <c r="X139" s="346"/>
      <c r="Y139" s="419"/>
      <c r="Z139" s="355"/>
      <c r="AA139" s="355"/>
      <c r="AB139" s="413"/>
      <c r="AC139" s="434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43"/>
      <c r="O140" s="422"/>
      <c r="P140" s="428"/>
      <c r="Q140" s="422"/>
      <c r="R140" s="428"/>
      <c r="S140" s="343"/>
      <c r="T140" s="343"/>
      <c r="U140" s="349"/>
      <c r="V140" s="346"/>
      <c r="W140" s="349"/>
      <c r="X140" s="346"/>
      <c r="Y140" s="419"/>
      <c r="Z140" s="355"/>
      <c r="AA140" s="355"/>
      <c r="AB140" s="413"/>
      <c r="AC140" s="434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43"/>
      <c r="O141" s="422"/>
      <c r="P141" s="428"/>
      <c r="Q141" s="422"/>
      <c r="R141" s="428"/>
      <c r="S141" s="343"/>
      <c r="T141" s="343"/>
      <c r="U141" s="349"/>
      <c r="V141" s="346"/>
      <c r="W141" s="349"/>
      <c r="X141" s="346"/>
      <c r="Y141" s="419"/>
      <c r="Z141" s="355"/>
      <c r="AA141" s="355"/>
      <c r="AB141" s="413"/>
      <c r="AC141" s="434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43"/>
      <c r="O142" s="422"/>
      <c r="P142" s="428"/>
      <c r="Q142" s="422"/>
      <c r="R142" s="428"/>
      <c r="S142" s="343"/>
      <c r="T142" s="343"/>
      <c r="U142" s="349"/>
      <c r="V142" s="346"/>
      <c r="W142" s="349"/>
      <c r="X142" s="346"/>
      <c r="Y142" s="419"/>
      <c r="Z142" s="355"/>
      <c r="AA142" s="355"/>
      <c r="AB142" s="413"/>
      <c r="AC142" s="434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43"/>
      <c r="O143" s="422"/>
      <c r="P143" s="428"/>
      <c r="Q143" s="422"/>
      <c r="R143" s="428"/>
      <c r="S143" s="343"/>
      <c r="T143" s="343"/>
      <c r="U143" s="349"/>
      <c r="V143" s="346"/>
      <c r="W143" s="349"/>
      <c r="X143" s="346"/>
      <c r="Y143" s="419"/>
      <c r="Z143" s="355"/>
      <c r="AA143" s="355"/>
      <c r="AB143" s="413"/>
      <c r="AC143" s="434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43"/>
      <c r="O144" s="422"/>
      <c r="P144" s="428"/>
      <c r="Q144" s="422"/>
      <c r="R144" s="428"/>
      <c r="S144" s="343"/>
      <c r="T144" s="343"/>
      <c r="U144" s="349"/>
      <c r="V144" s="346"/>
      <c r="W144" s="349"/>
      <c r="X144" s="346"/>
      <c r="Y144" s="419"/>
      <c r="Z144" s="355"/>
      <c r="AA144" s="355"/>
      <c r="AB144" s="413"/>
      <c r="AC144" s="434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43"/>
      <c r="O145" s="422"/>
      <c r="P145" s="428"/>
      <c r="Q145" s="422"/>
      <c r="R145" s="428"/>
      <c r="S145" s="343"/>
      <c r="T145" s="343"/>
      <c r="U145" s="349"/>
      <c r="V145" s="346"/>
      <c r="W145" s="349"/>
      <c r="X145" s="346"/>
      <c r="Y145" s="419"/>
      <c r="Z145" s="355"/>
      <c r="AA145" s="355"/>
      <c r="AB145" s="413"/>
      <c r="AC145" s="434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43"/>
      <c r="O146" s="422"/>
      <c r="P146" s="428"/>
      <c r="Q146" s="422"/>
      <c r="R146" s="428"/>
      <c r="S146" s="343"/>
      <c r="T146" s="343"/>
      <c r="U146" s="349"/>
      <c r="V146" s="346"/>
      <c r="W146" s="349"/>
      <c r="X146" s="346"/>
      <c r="Y146" s="419"/>
      <c r="Z146" s="355"/>
      <c r="AA146" s="355"/>
      <c r="AB146" s="413"/>
      <c r="AC146" s="434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43"/>
      <c r="O147" s="422"/>
      <c r="P147" s="428"/>
      <c r="Q147" s="422"/>
      <c r="R147" s="428"/>
      <c r="S147" s="343"/>
      <c r="T147" s="343"/>
      <c r="U147" s="349"/>
      <c r="V147" s="346"/>
      <c r="W147" s="349"/>
      <c r="X147" s="346"/>
      <c r="Y147" s="419"/>
      <c r="Z147" s="355"/>
      <c r="AA147" s="355"/>
      <c r="AB147" s="413"/>
      <c r="AC147" s="434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43"/>
      <c r="O148" s="422"/>
      <c r="P148" s="428"/>
      <c r="Q148" s="422"/>
      <c r="R148" s="428"/>
      <c r="S148" s="343"/>
      <c r="T148" s="343"/>
      <c r="U148" s="349"/>
      <c r="V148" s="346"/>
      <c r="W148" s="349"/>
      <c r="X148" s="346"/>
      <c r="Y148" s="419"/>
      <c r="Z148" s="355"/>
      <c r="AA148" s="355"/>
      <c r="AB148" s="413"/>
      <c r="AC148" s="434"/>
    </row>
    <row r="149" spans="1:30" s="130" customFormat="1" ht="15" hidden="1" customHeight="1" x14ac:dyDescent="0.25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43"/>
      <c r="O149" s="422"/>
      <c r="P149" s="428"/>
      <c r="Q149" s="422"/>
      <c r="R149" s="428"/>
      <c r="S149" s="343"/>
      <c r="T149" s="343"/>
      <c r="U149" s="349"/>
      <c r="V149" s="346"/>
      <c r="W149" s="349"/>
      <c r="X149" s="346"/>
      <c r="Y149" s="419"/>
      <c r="Z149" s="355"/>
      <c r="AA149" s="355"/>
      <c r="AB149" s="413"/>
      <c r="AC149" s="434"/>
    </row>
    <row r="150" spans="1:30" s="130" customFormat="1" ht="15" hidden="1" x14ac:dyDescent="0.25">
      <c r="A150" s="109"/>
      <c r="B150" s="330">
        <f>SUM(M131:M150)</f>
        <v>153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44"/>
      <c r="O150" s="423"/>
      <c r="P150" s="429"/>
      <c r="Q150" s="423"/>
      <c r="R150" s="429"/>
      <c r="S150" s="344"/>
      <c r="T150" s="344"/>
      <c r="U150" s="350"/>
      <c r="V150" s="347"/>
      <c r="W150" s="350"/>
      <c r="X150" s="347"/>
      <c r="Y150" s="420"/>
      <c r="Z150" s="356"/>
      <c r="AA150" s="356"/>
      <c r="AB150" s="414"/>
      <c r="AC150" s="435"/>
    </row>
    <row r="151" spans="1:30" s="130" customFormat="1" hidden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9"/>
        <v/>
      </c>
      <c r="L151" s="327" t="str">
        <f t="shared" si="10"/>
        <v/>
      </c>
      <c r="M151" s="188">
        <f t="shared" si="8"/>
        <v>0</v>
      </c>
      <c r="N151" s="342">
        <f>'[2]danh sach'!O18</f>
        <v>58</v>
      </c>
      <c r="O151" s="421"/>
      <c r="P151" s="427">
        <f>SUM(M151:M170)+N151+O151</f>
        <v>58</v>
      </c>
      <c r="Q151" s="421"/>
      <c r="R151" s="427">
        <f>'Mau B2'!L18</f>
        <v>44</v>
      </c>
      <c r="S151" s="342">
        <f>'[2]danh sach'!J18</f>
        <v>290</v>
      </c>
      <c r="T151" s="342">
        <f>'[3]danh sach'!R17</f>
        <v>232</v>
      </c>
      <c r="U151" s="348">
        <v>500</v>
      </c>
      <c r="V151" s="345">
        <f>U151</f>
        <v>500</v>
      </c>
      <c r="W151" s="348">
        <v>360</v>
      </c>
      <c r="X151" s="345">
        <f>W151</f>
        <v>360</v>
      </c>
      <c r="Y151" s="418">
        <f>ROUND((P151-T151),1)</f>
        <v>-174</v>
      </c>
      <c r="Z151" s="354">
        <f>IF(OR(SUM(V151:V170)="",SUM(Q151:Q170)=""),0,ROUND(IF(SUM(U151:U170)=500,(SUM(Q151:Q170)-SUM(V151:V170))/3.2,IF(SUM(U151:U170)=600,(SUM(Q151:Q170)-SUM(V151:V170))/2.8,0)),1))</f>
        <v>-156.30000000000001</v>
      </c>
      <c r="AA151" s="354">
        <f>IF(OR(SUM(X151:X170)="",SUM(R151:R170)=""),0,ROUND(IF(SUM(W151:W170)=360,(SUM(R151:R170)-SUM(X151:X170))/3.2,IF(SUM(W151:W170)=260,(SUM(R151:R170)-SUM(X151:X170))/2.8,0)),1))</f>
        <v>-98.8</v>
      </c>
      <c r="AB151" s="412">
        <v>231.5</v>
      </c>
      <c r="AC151" s="433">
        <f>SUM(Y151:AA170)</f>
        <v>-429.1</v>
      </c>
      <c r="AD151" s="17" t="s">
        <v>225</v>
      </c>
    </row>
    <row r="152" spans="1:30" s="130" customFormat="1" ht="15" hidden="1" x14ac:dyDescent="0.2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9"/>
        <v/>
      </c>
      <c r="L152" s="327" t="str">
        <f t="shared" si="10"/>
        <v/>
      </c>
      <c r="M152" s="188">
        <f t="shared" si="8"/>
        <v>0</v>
      </c>
      <c r="N152" s="343"/>
      <c r="O152" s="422"/>
      <c r="P152" s="428"/>
      <c r="Q152" s="422"/>
      <c r="R152" s="428"/>
      <c r="S152" s="343"/>
      <c r="T152" s="343"/>
      <c r="U152" s="349"/>
      <c r="V152" s="346"/>
      <c r="W152" s="349"/>
      <c r="X152" s="346"/>
      <c r="Y152" s="419"/>
      <c r="Z152" s="355"/>
      <c r="AA152" s="355"/>
      <c r="AB152" s="413"/>
      <c r="AC152" s="434"/>
    </row>
    <row r="153" spans="1:30" s="130" customFormat="1" ht="15" hidden="1" x14ac:dyDescent="0.2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9"/>
        <v/>
      </c>
      <c r="L153" s="327" t="str">
        <f t="shared" si="10"/>
        <v/>
      </c>
      <c r="M153" s="188">
        <f t="shared" si="8"/>
        <v>0</v>
      </c>
      <c r="N153" s="343"/>
      <c r="O153" s="422"/>
      <c r="P153" s="428"/>
      <c r="Q153" s="422"/>
      <c r="R153" s="428"/>
      <c r="S153" s="343"/>
      <c r="T153" s="343"/>
      <c r="U153" s="349"/>
      <c r="V153" s="346"/>
      <c r="W153" s="349"/>
      <c r="X153" s="346"/>
      <c r="Y153" s="419"/>
      <c r="Z153" s="355"/>
      <c r="AA153" s="355"/>
      <c r="AB153" s="413"/>
      <c r="AC153" s="434"/>
    </row>
    <row r="154" spans="1:30" s="130" customFormat="1" ht="15" hidden="1" x14ac:dyDescent="0.2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9"/>
        <v/>
      </c>
      <c r="L154" s="327" t="str">
        <f t="shared" si="10"/>
        <v/>
      </c>
      <c r="M154" s="188">
        <f t="shared" si="8"/>
        <v>0</v>
      </c>
      <c r="N154" s="343"/>
      <c r="O154" s="422"/>
      <c r="P154" s="428"/>
      <c r="Q154" s="422"/>
      <c r="R154" s="428"/>
      <c r="S154" s="343"/>
      <c r="T154" s="343"/>
      <c r="U154" s="349"/>
      <c r="V154" s="346"/>
      <c r="W154" s="349"/>
      <c r="X154" s="346"/>
      <c r="Y154" s="419"/>
      <c r="Z154" s="355"/>
      <c r="AA154" s="355"/>
      <c r="AB154" s="413"/>
      <c r="AC154" s="434"/>
    </row>
    <row r="155" spans="1:30" s="130" customFormat="1" ht="15" hidden="1" x14ac:dyDescent="0.2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9"/>
        <v/>
      </c>
      <c r="L155" s="327" t="str">
        <f t="shared" si="10"/>
        <v/>
      </c>
      <c r="M155" s="188">
        <f t="shared" si="8"/>
        <v>0</v>
      </c>
      <c r="N155" s="343"/>
      <c r="O155" s="422"/>
      <c r="P155" s="428"/>
      <c r="Q155" s="422"/>
      <c r="R155" s="428"/>
      <c r="S155" s="343"/>
      <c r="T155" s="343"/>
      <c r="U155" s="349"/>
      <c r="V155" s="346"/>
      <c r="W155" s="349"/>
      <c r="X155" s="346"/>
      <c r="Y155" s="419"/>
      <c r="Z155" s="355"/>
      <c r="AA155" s="355"/>
      <c r="AB155" s="413"/>
      <c r="AC155" s="434"/>
    </row>
    <row r="156" spans="1:30" s="130" customFormat="1" ht="15" hidden="1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43"/>
      <c r="O156" s="422"/>
      <c r="P156" s="428"/>
      <c r="Q156" s="422"/>
      <c r="R156" s="428"/>
      <c r="S156" s="343"/>
      <c r="T156" s="343"/>
      <c r="U156" s="349"/>
      <c r="V156" s="346"/>
      <c r="W156" s="349"/>
      <c r="X156" s="346"/>
      <c r="Y156" s="419"/>
      <c r="Z156" s="355"/>
      <c r="AA156" s="355"/>
      <c r="AB156" s="413"/>
      <c r="AC156" s="434"/>
    </row>
    <row r="157" spans="1:30" s="130" customFormat="1" ht="15" hidden="1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43"/>
      <c r="O157" s="422"/>
      <c r="P157" s="428"/>
      <c r="Q157" s="422"/>
      <c r="R157" s="428"/>
      <c r="S157" s="343"/>
      <c r="T157" s="343"/>
      <c r="U157" s="349"/>
      <c r="V157" s="346"/>
      <c r="W157" s="349"/>
      <c r="X157" s="346"/>
      <c r="Y157" s="419"/>
      <c r="Z157" s="355"/>
      <c r="AA157" s="355"/>
      <c r="AB157" s="413"/>
      <c r="AC157" s="434"/>
    </row>
    <row r="158" spans="1:30" s="130" customFormat="1" ht="15" hidden="1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43"/>
      <c r="O158" s="422"/>
      <c r="P158" s="428"/>
      <c r="Q158" s="422"/>
      <c r="R158" s="428"/>
      <c r="S158" s="343"/>
      <c r="T158" s="343"/>
      <c r="U158" s="349"/>
      <c r="V158" s="346"/>
      <c r="W158" s="349"/>
      <c r="X158" s="346"/>
      <c r="Y158" s="419"/>
      <c r="Z158" s="355"/>
      <c r="AA158" s="355"/>
      <c r="AB158" s="413"/>
      <c r="AC158" s="434"/>
    </row>
    <row r="159" spans="1:30" s="130" customFormat="1" ht="15" hidden="1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43"/>
      <c r="O159" s="422"/>
      <c r="P159" s="428"/>
      <c r="Q159" s="422"/>
      <c r="R159" s="428"/>
      <c r="S159" s="343"/>
      <c r="T159" s="343"/>
      <c r="U159" s="349"/>
      <c r="V159" s="346"/>
      <c r="W159" s="349"/>
      <c r="X159" s="346"/>
      <c r="Y159" s="419"/>
      <c r="Z159" s="355"/>
      <c r="AA159" s="355"/>
      <c r="AB159" s="413"/>
      <c r="AC159" s="434"/>
    </row>
    <row r="160" spans="1:30" s="130" customFormat="1" ht="15" hidden="1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43"/>
      <c r="O160" s="422"/>
      <c r="P160" s="428"/>
      <c r="Q160" s="422"/>
      <c r="R160" s="428"/>
      <c r="S160" s="343"/>
      <c r="T160" s="343"/>
      <c r="U160" s="349"/>
      <c r="V160" s="346"/>
      <c r="W160" s="349"/>
      <c r="X160" s="346"/>
      <c r="Y160" s="419"/>
      <c r="Z160" s="355"/>
      <c r="AA160" s="355"/>
      <c r="AB160" s="413"/>
      <c r="AC160" s="434"/>
    </row>
    <row r="161" spans="1:30" s="130" customFormat="1" ht="15" hidden="1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43"/>
      <c r="O161" s="422"/>
      <c r="P161" s="428"/>
      <c r="Q161" s="422"/>
      <c r="R161" s="428"/>
      <c r="S161" s="343"/>
      <c r="T161" s="343"/>
      <c r="U161" s="349"/>
      <c r="V161" s="346"/>
      <c r="W161" s="349"/>
      <c r="X161" s="346"/>
      <c r="Y161" s="419"/>
      <c r="Z161" s="355"/>
      <c r="AA161" s="355"/>
      <c r="AB161" s="413"/>
      <c r="AC161" s="434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43"/>
      <c r="O162" s="422"/>
      <c r="P162" s="428"/>
      <c r="Q162" s="422"/>
      <c r="R162" s="428"/>
      <c r="S162" s="343"/>
      <c r="T162" s="343"/>
      <c r="U162" s="349"/>
      <c r="V162" s="346"/>
      <c r="W162" s="349"/>
      <c r="X162" s="346"/>
      <c r="Y162" s="419"/>
      <c r="Z162" s="355"/>
      <c r="AA162" s="355"/>
      <c r="AB162" s="413"/>
      <c r="AC162" s="434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43"/>
      <c r="O163" s="422"/>
      <c r="P163" s="428"/>
      <c r="Q163" s="422"/>
      <c r="R163" s="428"/>
      <c r="S163" s="343"/>
      <c r="T163" s="343"/>
      <c r="U163" s="349"/>
      <c r="V163" s="346"/>
      <c r="W163" s="349"/>
      <c r="X163" s="346"/>
      <c r="Y163" s="419"/>
      <c r="Z163" s="355"/>
      <c r="AA163" s="355"/>
      <c r="AB163" s="413"/>
      <c r="AC163" s="434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43"/>
      <c r="O164" s="422"/>
      <c r="P164" s="428"/>
      <c r="Q164" s="422"/>
      <c r="R164" s="428"/>
      <c r="S164" s="343"/>
      <c r="T164" s="343"/>
      <c r="U164" s="349"/>
      <c r="V164" s="346"/>
      <c r="W164" s="349"/>
      <c r="X164" s="346"/>
      <c r="Y164" s="419"/>
      <c r="Z164" s="355"/>
      <c r="AA164" s="355"/>
      <c r="AB164" s="413"/>
      <c r="AC164" s="434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43"/>
      <c r="O165" s="422"/>
      <c r="P165" s="428"/>
      <c r="Q165" s="422"/>
      <c r="R165" s="428"/>
      <c r="S165" s="343"/>
      <c r="T165" s="343"/>
      <c r="U165" s="349"/>
      <c r="V165" s="346"/>
      <c r="W165" s="349"/>
      <c r="X165" s="346"/>
      <c r="Y165" s="419"/>
      <c r="Z165" s="355"/>
      <c r="AA165" s="355"/>
      <c r="AB165" s="413"/>
      <c r="AC165" s="434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43"/>
      <c r="O166" s="422"/>
      <c r="P166" s="428"/>
      <c r="Q166" s="422"/>
      <c r="R166" s="428"/>
      <c r="S166" s="343"/>
      <c r="T166" s="343"/>
      <c r="U166" s="349"/>
      <c r="V166" s="346"/>
      <c r="W166" s="349"/>
      <c r="X166" s="346"/>
      <c r="Y166" s="419"/>
      <c r="Z166" s="355"/>
      <c r="AA166" s="355"/>
      <c r="AB166" s="413"/>
      <c r="AC166" s="434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43"/>
      <c r="O167" s="422"/>
      <c r="P167" s="428"/>
      <c r="Q167" s="422"/>
      <c r="R167" s="428"/>
      <c r="S167" s="343"/>
      <c r="T167" s="343"/>
      <c r="U167" s="349"/>
      <c r="V167" s="346"/>
      <c r="W167" s="349"/>
      <c r="X167" s="346"/>
      <c r="Y167" s="419"/>
      <c r="Z167" s="355"/>
      <c r="AA167" s="355"/>
      <c r="AB167" s="413"/>
      <c r="AC167" s="434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43"/>
      <c r="O168" s="422"/>
      <c r="P168" s="428"/>
      <c r="Q168" s="422"/>
      <c r="R168" s="428"/>
      <c r="S168" s="343"/>
      <c r="T168" s="343"/>
      <c r="U168" s="349"/>
      <c r="V168" s="346"/>
      <c r="W168" s="349"/>
      <c r="X168" s="346"/>
      <c r="Y168" s="419"/>
      <c r="Z168" s="355"/>
      <c r="AA168" s="355"/>
      <c r="AB168" s="413"/>
      <c r="AC168" s="434"/>
    </row>
    <row r="169" spans="1:30" s="130" customFormat="1" ht="15" hidden="1" customHeight="1" x14ac:dyDescent="0.25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43"/>
      <c r="O169" s="422"/>
      <c r="P169" s="428"/>
      <c r="Q169" s="422"/>
      <c r="R169" s="428"/>
      <c r="S169" s="343"/>
      <c r="T169" s="343"/>
      <c r="U169" s="349"/>
      <c r="V169" s="346"/>
      <c r="W169" s="349"/>
      <c r="X169" s="346"/>
      <c r="Y169" s="419"/>
      <c r="Z169" s="355"/>
      <c r="AA169" s="355"/>
      <c r="AB169" s="413"/>
      <c r="AC169" s="434"/>
    </row>
    <row r="170" spans="1:30" s="130" customFormat="1" ht="15" hidden="1" x14ac:dyDescent="0.25">
      <c r="A170" s="109"/>
      <c r="B170" s="330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44"/>
      <c r="O170" s="423"/>
      <c r="P170" s="429"/>
      <c r="Q170" s="423"/>
      <c r="R170" s="429"/>
      <c r="S170" s="344"/>
      <c r="T170" s="344"/>
      <c r="U170" s="350"/>
      <c r="V170" s="347"/>
      <c r="W170" s="350"/>
      <c r="X170" s="347"/>
      <c r="Y170" s="420"/>
      <c r="Z170" s="356"/>
      <c r="AA170" s="356"/>
      <c r="AB170" s="414"/>
      <c r="AC170" s="435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336" t="s">
        <v>284</v>
      </c>
      <c r="E171" s="333" t="s">
        <v>289</v>
      </c>
      <c r="F171" s="334">
        <v>1</v>
      </c>
      <c r="G171" s="335">
        <v>30</v>
      </c>
      <c r="H171" s="276"/>
      <c r="I171" s="290">
        <v>49</v>
      </c>
      <c r="J171" s="290"/>
      <c r="K171" s="327">
        <f t="shared" si="9"/>
        <v>1</v>
      </c>
      <c r="L171" s="327" t="str">
        <f t="shared" si="10"/>
        <v/>
      </c>
      <c r="M171" s="188">
        <f t="shared" si="8"/>
        <v>30</v>
      </c>
      <c r="N171" s="342"/>
      <c r="O171" s="421"/>
      <c r="P171" s="427">
        <f>SUM(M171:M190)+N171+O171</f>
        <v>210</v>
      </c>
      <c r="Q171" s="421"/>
      <c r="R171" s="427">
        <f>'Mau B2'!L19</f>
        <v>44</v>
      </c>
      <c r="S171" s="342">
        <f>'[2]danh sach'!J19</f>
        <v>290</v>
      </c>
      <c r="T171" s="342">
        <f>'[3]danh sach'!R18</f>
        <v>256.39999999999998</v>
      </c>
      <c r="U171" s="348">
        <v>500</v>
      </c>
      <c r="V171" s="345">
        <f>U171</f>
        <v>500</v>
      </c>
      <c r="W171" s="348">
        <v>360</v>
      </c>
      <c r="X171" s="345">
        <f>W171</f>
        <v>360</v>
      </c>
      <c r="Y171" s="418">
        <f>ROUND((P171-T171),1)</f>
        <v>-46.4</v>
      </c>
      <c r="Z171" s="354">
        <f>IF(OR(SUM(V171:V190)="",SUM(Q171:Q190)=""),0,ROUND(IF(SUM(U171:U190)=500,(SUM(Q171:Q190)-SUM(V171:V190))/3.2,IF(SUM(U171:U190)=600,(SUM(Q171:Q190)-SUM(V171:V190))/2.8,0)),1))</f>
        <v>-156.30000000000001</v>
      </c>
      <c r="AA171" s="354">
        <f>IF(OR(SUM(X171:X190)="",SUM(R171:R190)=""),0,ROUND(IF(SUM(W171:W190)=360,(SUM(R171:R190)-SUM(X171:X190))/3.2,IF(SUM(W171:W190)=260,(SUM(R171:R190)-SUM(X171:X190))/2.8,0)),1))</f>
        <v>-98.8</v>
      </c>
      <c r="AB171" s="412"/>
      <c r="AC171" s="433">
        <f>SUM(Y171:AA190)</f>
        <v>-301.5</v>
      </c>
      <c r="AD171" s="17" t="s">
        <v>226</v>
      </c>
    </row>
    <row r="172" spans="1:30" s="130" customFormat="1" ht="15" x14ac:dyDescent="0.25">
      <c r="A172" s="108"/>
      <c r="B172" s="163"/>
      <c r="C172" s="164"/>
      <c r="D172" s="336" t="s">
        <v>284</v>
      </c>
      <c r="E172" s="333" t="s">
        <v>290</v>
      </c>
      <c r="F172" s="334">
        <v>1</v>
      </c>
      <c r="G172" s="335">
        <v>30</v>
      </c>
      <c r="H172" s="276"/>
      <c r="I172" s="290">
        <v>37</v>
      </c>
      <c r="J172" s="290"/>
      <c r="K172" s="327">
        <f t="shared" si="9"/>
        <v>1</v>
      </c>
      <c r="L172" s="327" t="str">
        <f t="shared" si="10"/>
        <v/>
      </c>
      <c r="M172" s="188">
        <f t="shared" si="8"/>
        <v>30</v>
      </c>
      <c r="N172" s="343"/>
      <c r="O172" s="422"/>
      <c r="P172" s="428"/>
      <c r="Q172" s="422"/>
      <c r="R172" s="428"/>
      <c r="S172" s="343"/>
      <c r="T172" s="343"/>
      <c r="U172" s="349"/>
      <c r="V172" s="346"/>
      <c r="W172" s="349"/>
      <c r="X172" s="346"/>
      <c r="Y172" s="419"/>
      <c r="Z172" s="355"/>
      <c r="AA172" s="355"/>
      <c r="AB172" s="413"/>
      <c r="AC172" s="434"/>
    </row>
    <row r="173" spans="1:30" s="130" customFormat="1" ht="15" x14ac:dyDescent="0.25">
      <c r="A173" s="108"/>
      <c r="B173" s="163"/>
      <c r="C173" s="164"/>
      <c r="D173" s="570" t="s">
        <v>284</v>
      </c>
      <c r="E173" s="566" t="s">
        <v>291</v>
      </c>
      <c r="F173" s="567">
        <v>1</v>
      </c>
      <c r="G173" s="568">
        <v>30</v>
      </c>
      <c r="H173" s="568"/>
      <c r="I173" s="290">
        <v>58</v>
      </c>
      <c r="J173" s="290"/>
      <c r="K173" s="327">
        <f t="shared" si="9"/>
        <v>1</v>
      </c>
      <c r="L173" s="327" t="str">
        <f t="shared" si="10"/>
        <v/>
      </c>
      <c r="M173" s="188">
        <f t="shared" si="8"/>
        <v>30</v>
      </c>
      <c r="N173" s="343"/>
      <c r="O173" s="422"/>
      <c r="P173" s="428"/>
      <c r="Q173" s="422"/>
      <c r="R173" s="428"/>
      <c r="S173" s="343"/>
      <c r="T173" s="343"/>
      <c r="U173" s="349"/>
      <c r="V173" s="346"/>
      <c r="W173" s="349"/>
      <c r="X173" s="346"/>
      <c r="Y173" s="419"/>
      <c r="Z173" s="355"/>
      <c r="AA173" s="355"/>
      <c r="AB173" s="413"/>
      <c r="AC173" s="434"/>
    </row>
    <row r="174" spans="1:30" s="130" customFormat="1" ht="15" x14ac:dyDescent="0.25">
      <c r="A174" s="108"/>
      <c r="B174" s="163"/>
      <c r="C174" s="164"/>
      <c r="D174" s="570"/>
      <c r="E174" s="566" t="s">
        <v>292</v>
      </c>
      <c r="F174" s="567">
        <v>1</v>
      </c>
      <c r="G174" s="568">
        <v>30</v>
      </c>
      <c r="H174" s="568"/>
      <c r="I174" s="290">
        <v>58</v>
      </c>
      <c r="J174" s="290"/>
      <c r="K174" s="327">
        <f t="shared" si="9"/>
        <v>1</v>
      </c>
      <c r="L174" s="327" t="str">
        <f t="shared" si="10"/>
        <v/>
      </c>
      <c r="M174" s="188">
        <f t="shared" si="8"/>
        <v>30</v>
      </c>
      <c r="N174" s="343"/>
      <c r="O174" s="422"/>
      <c r="P174" s="428"/>
      <c r="Q174" s="422"/>
      <c r="R174" s="428"/>
      <c r="S174" s="343"/>
      <c r="T174" s="343"/>
      <c r="U174" s="349"/>
      <c r="V174" s="346"/>
      <c r="W174" s="349"/>
      <c r="X174" s="346"/>
      <c r="Y174" s="419"/>
      <c r="Z174" s="355"/>
      <c r="AA174" s="355"/>
      <c r="AB174" s="413"/>
      <c r="AC174" s="434"/>
    </row>
    <row r="175" spans="1:30" s="130" customFormat="1" ht="15" x14ac:dyDescent="0.25">
      <c r="A175" s="108"/>
      <c r="B175" s="163"/>
      <c r="C175" s="164"/>
      <c r="D175" s="570"/>
      <c r="E175" s="566" t="s">
        <v>293</v>
      </c>
      <c r="F175" s="567">
        <v>1</v>
      </c>
      <c r="G175" s="568">
        <v>30</v>
      </c>
      <c r="H175" s="568"/>
      <c r="I175" s="290">
        <v>58</v>
      </c>
      <c r="J175" s="290"/>
      <c r="K175" s="327">
        <f t="shared" si="9"/>
        <v>1</v>
      </c>
      <c r="L175" s="327" t="str">
        <f t="shared" si="10"/>
        <v/>
      </c>
      <c r="M175" s="188">
        <f t="shared" si="8"/>
        <v>30</v>
      </c>
      <c r="N175" s="343"/>
      <c r="O175" s="422"/>
      <c r="P175" s="428"/>
      <c r="Q175" s="422"/>
      <c r="R175" s="428"/>
      <c r="S175" s="343"/>
      <c r="T175" s="343"/>
      <c r="U175" s="349"/>
      <c r="V175" s="346"/>
      <c r="W175" s="349"/>
      <c r="X175" s="346"/>
      <c r="Y175" s="419"/>
      <c r="Z175" s="355"/>
      <c r="AA175" s="355"/>
      <c r="AB175" s="413"/>
      <c r="AC175" s="434"/>
    </row>
    <row r="176" spans="1:30" s="130" customFormat="1" ht="15" x14ac:dyDescent="0.25">
      <c r="A176" s="108"/>
      <c r="B176" s="163"/>
      <c r="C176" s="164"/>
      <c r="D176" s="570"/>
      <c r="E176" s="566" t="s">
        <v>294</v>
      </c>
      <c r="F176" s="567">
        <v>1</v>
      </c>
      <c r="G176" s="568">
        <v>30</v>
      </c>
      <c r="H176" s="568"/>
      <c r="I176" s="290">
        <v>58</v>
      </c>
      <c r="J176" s="290"/>
      <c r="K176" s="327">
        <f t="shared" si="9"/>
        <v>1</v>
      </c>
      <c r="L176" s="327" t="str">
        <f t="shared" si="10"/>
        <v/>
      </c>
      <c r="M176" s="188">
        <f t="shared" si="8"/>
        <v>30</v>
      </c>
      <c r="N176" s="343"/>
      <c r="O176" s="422"/>
      <c r="P176" s="428"/>
      <c r="Q176" s="422"/>
      <c r="R176" s="428"/>
      <c r="S176" s="343"/>
      <c r="T176" s="343"/>
      <c r="U176" s="349"/>
      <c r="V176" s="346"/>
      <c r="W176" s="349"/>
      <c r="X176" s="346"/>
      <c r="Y176" s="419"/>
      <c r="Z176" s="355"/>
      <c r="AA176" s="355"/>
      <c r="AB176" s="413"/>
      <c r="AC176" s="434"/>
    </row>
    <row r="177" spans="1:30" s="130" customFormat="1" ht="15" customHeight="1" x14ac:dyDescent="0.25">
      <c r="A177" s="108"/>
      <c r="B177" s="163"/>
      <c r="C177" s="164"/>
      <c r="D177" s="569"/>
      <c r="E177" s="566" t="s">
        <v>299</v>
      </c>
      <c r="F177" s="567">
        <v>1</v>
      </c>
      <c r="G177" s="568">
        <v>30</v>
      </c>
      <c r="H177" s="568"/>
      <c r="I177" s="290">
        <v>58</v>
      </c>
      <c r="J177" s="290"/>
      <c r="K177" s="327">
        <f t="shared" si="9"/>
        <v>1</v>
      </c>
      <c r="L177" s="327" t="str">
        <f t="shared" si="10"/>
        <v/>
      </c>
      <c r="M177" s="188">
        <f t="shared" si="8"/>
        <v>30</v>
      </c>
      <c r="N177" s="343"/>
      <c r="O177" s="422"/>
      <c r="P177" s="428"/>
      <c r="Q177" s="422"/>
      <c r="R177" s="428"/>
      <c r="S177" s="343"/>
      <c r="T177" s="343"/>
      <c r="U177" s="349"/>
      <c r="V177" s="346"/>
      <c r="W177" s="349"/>
      <c r="X177" s="346"/>
      <c r="Y177" s="419"/>
      <c r="Z177" s="355"/>
      <c r="AA177" s="355"/>
      <c r="AB177" s="413"/>
      <c r="AC177" s="434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9"/>
        <v/>
      </c>
      <c r="L178" s="327" t="str">
        <f t="shared" si="10"/>
        <v/>
      </c>
      <c r="M178" s="188">
        <f t="shared" si="8"/>
        <v>0</v>
      </c>
      <c r="N178" s="343"/>
      <c r="O178" s="422"/>
      <c r="P178" s="428"/>
      <c r="Q178" s="422"/>
      <c r="R178" s="428"/>
      <c r="S178" s="343"/>
      <c r="T178" s="343"/>
      <c r="U178" s="349"/>
      <c r="V178" s="346"/>
      <c r="W178" s="349"/>
      <c r="X178" s="346"/>
      <c r="Y178" s="419"/>
      <c r="Z178" s="355"/>
      <c r="AA178" s="355"/>
      <c r="AB178" s="413"/>
      <c r="AC178" s="434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43"/>
      <c r="O179" s="422"/>
      <c r="P179" s="428"/>
      <c r="Q179" s="422"/>
      <c r="R179" s="428"/>
      <c r="S179" s="343"/>
      <c r="T179" s="343"/>
      <c r="U179" s="349"/>
      <c r="V179" s="346"/>
      <c r="W179" s="349"/>
      <c r="X179" s="346"/>
      <c r="Y179" s="419"/>
      <c r="Z179" s="355"/>
      <c r="AA179" s="355"/>
      <c r="AB179" s="413"/>
      <c r="AC179" s="434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43"/>
      <c r="O180" s="422"/>
      <c r="P180" s="428"/>
      <c r="Q180" s="422"/>
      <c r="R180" s="428"/>
      <c r="S180" s="343"/>
      <c r="T180" s="343"/>
      <c r="U180" s="349"/>
      <c r="V180" s="346"/>
      <c r="W180" s="349"/>
      <c r="X180" s="346"/>
      <c r="Y180" s="419"/>
      <c r="Z180" s="355"/>
      <c r="AA180" s="355"/>
      <c r="AB180" s="413"/>
      <c r="AC180" s="434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43"/>
      <c r="O181" s="422"/>
      <c r="P181" s="428"/>
      <c r="Q181" s="422"/>
      <c r="R181" s="428"/>
      <c r="S181" s="343"/>
      <c r="T181" s="343"/>
      <c r="U181" s="349"/>
      <c r="V181" s="346"/>
      <c r="W181" s="349"/>
      <c r="X181" s="346"/>
      <c r="Y181" s="419"/>
      <c r="Z181" s="355"/>
      <c r="AA181" s="355"/>
      <c r="AB181" s="413"/>
      <c r="AC181" s="434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43"/>
      <c r="O182" s="422"/>
      <c r="P182" s="428"/>
      <c r="Q182" s="422"/>
      <c r="R182" s="428"/>
      <c r="S182" s="343"/>
      <c r="T182" s="343"/>
      <c r="U182" s="349"/>
      <c r="V182" s="346"/>
      <c r="W182" s="349"/>
      <c r="X182" s="346"/>
      <c r="Y182" s="419"/>
      <c r="Z182" s="355"/>
      <c r="AA182" s="355"/>
      <c r="AB182" s="413"/>
      <c r="AC182" s="434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43"/>
      <c r="O183" s="422"/>
      <c r="P183" s="428"/>
      <c r="Q183" s="422"/>
      <c r="R183" s="428"/>
      <c r="S183" s="343"/>
      <c r="T183" s="343"/>
      <c r="U183" s="349"/>
      <c r="V183" s="346"/>
      <c r="W183" s="349"/>
      <c r="X183" s="346"/>
      <c r="Y183" s="419"/>
      <c r="Z183" s="355"/>
      <c r="AA183" s="355"/>
      <c r="AB183" s="413"/>
      <c r="AC183" s="434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43"/>
      <c r="O184" s="422"/>
      <c r="P184" s="428"/>
      <c r="Q184" s="422"/>
      <c r="R184" s="428"/>
      <c r="S184" s="343"/>
      <c r="T184" s="343"/>
      <c r="U184" s="349"/>
      <c r="V184" s="346"/>
      <c r="W184" s="349"/>
      <c r="X184" s="346"/>
      <c r="Y184" s="419"/>
      <c r="Z184" s="355"/>
      <c r="AA184" s="355"/>
      <c r="AB184" s="413"/>
      <c r="AC184" s="434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43"/>
      <c r="O185" s="422"/>
      <c r="P185" s="428"/>
      <c r="Q185" s="422"/>
      <c r="R185" s="428"/>
      <c r="S185" s="343"/>
      <c r="T185" s="343"/>
      <c r="U185" s="349"/>
      <c r="V185" s="346"/>
      <c r="W185" s="349"/>
      <c r="X185" s="346"/>
      <c r="Y185" s="419"/>
      <c r="Z185" s="355"/>
      <c r="AA185" s="355"/>
      <c r="AB185" s="413"/>
      <c r="AC185" s="434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43"/>
      <c r="O186" s="422"/>
      <c r="P186" s="428"/>
      <c r="Q186" s="422"/>
      <c r="R186" s="428"/>
      <c r="S186" s="343"/>
      <c r="T186" s="343"/>
      <c r="U186" s="349"/>
      <c r="V186" s="346"/>
      <c r="W186" s="349"/>
      <c r="X186" s="346"/>
      <c r="Y186" s="419"/>
      <c r="Z186" s="355"/>
      <c r="AA186" s="355"/>
      <c r="AB186" s="413"/>
      <c r="AC186" s="434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43"/>
      <c r="O187" s="422"/>
      <c r="P187" s="428"/>
      <c r="Q187" s="422"/>
      <c r="R187" s="428"/>
      <c r="S187" s="343"/>
      <c r="T187" s="343"/>
      <c r="U187" s="349"/>
      <c r="V187" s="346"/>
      <c r="W187" s="349"/>
      <c r="X187" s="346"/>
      <c r="Y187" s="419"/>
      <c r="Z187" s="355"/>
      <c r="AA187" s="355"/>
      <c r="AB187" s="413"/>
      <c r="AC187" s="434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43"/>
      <c r="O188" s="422"/>
      <c r="P188" s="428"/>
      <c r="Q188" s="422"/>
      <c r="R188" s="428"/>
      <c r="S188" s="343"/>
      <c r="T188" s="343"/>
      <c r="U188" s="349"/>
      <c r="V188" s="346"/>
      <c r="W188" s="349"/>
      <c r="X188" s="346"/>
      <c r="Y188" s="419"/>
      <c r="Z188" s="355"/>
      <c r="AA188" s="355"/>
      <c r="AB188" s="413"/>
      <c r="AC188" s="434"/>
    </row>
    <row r="189" spans="1:30" s="130" customFormat="1" ht="15" customHeight="1" x14ac:dyDescent="0.25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43"/>
      <c r="O189" s="422"/>
      <c r="P189" s="428"/>
      <c r="Q189" s="422"/>
      <c r="R189" s="428"/>
      <c r="S189" s="343"/>
      <c r="T189" s="343"/>
      <c r="U189" s="349"/>
      <c r="V189" s="346"/>
      <c r="W189" s="349"/>
      <c r="X189" s="346"/>
      <c r="Y189" s="419"/>
      <c r="Z189" s="355"/>
      <c r="AA189" s="355"/>
      <c r="AB189" s="413"/>
      <c r="AC189" s="434"/>
    </row>
    <row r="190" spans="1:30" s="130" customFormat="1" ht="15" x14ac:dyDescent="0.25">
      <c r="A190" s="109"/>
      <c r="B190" s="330">
        <f>SUM(M171:M190)</f>
        <v>210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44"/>
      <c r="O190" s="423"/>
      <c r="P190" s="429"/>
      <c r="Q190" s="423"/>
      <c r="R190" s="429"/>
      <c r="S190" s="344"/>
      <c r="T190" s="344"/>
      <c r="U190" s="350"/>
      <c r="V190" s="347"/>
      <c r="W190" s="350"/>
      <c r="X190" s="347"/>
      <c r="Y190" s="420"/>
      <c r="Z190" s="356"/>
      <c r="AA190" s="356"/>
      <c r="AB190" s="414"/>
      <c r="AC190" s="435"/>
    </row>
    <row r="191" spans="1:30" s="130" customFormat="1" ht="15" hidden="1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9"/>
        <v/>
      </c>
      <c r="L191" s="327" t="str">
        <f t="shared" si="10"/>
        <v/>
      </c>
      <c r="M191" s="188">
        <f t="shared" si="8"/>
        <v>0</v>
      </c>
      <c r="N191" s="342">
        <f>'[2]danh sach'!O20</f>
        <v>21.75</v>
      </c>
      <c r="O191" s="421"/>
      <c r="P191" s="427">
        <f>SUM(M191:M210)+N191+O191</f>
        <v>21.75</v>
      </c>
      <c r="Q191" s="421"/>
      <c r="R191" s="427">
        <f>'Mau B2'!L20</f>
        <v>44</v>
      </c>
      <c r="S191" s="342">
        <f>'[2]danh sach'!J20</f>
        <v>290</v>
      </c>
      <c r="T191" s="342">
        <f>'[3]danh sach'!R19</f>
        <v>268.2</v>
      </c>
      <c r="U191" s="348">
        <v>500</v>
      </c>
      <c r="V191" s="345">
        <f>U191</f>
        <v>500</v>
      </c>
      <c r="W191" s="348">
        <v>360</v>
      </c>
      <c r="X191" s="345">
        <f>W191</f>
        <v>360</v>
      </c>
      <c r="Y191" s="418">
        <f>ROUND((P191-T191),1)</f>
        <v>-246.5</v>
      </c>
      <c r="Z191" s="354">
        <f>IF(OR(SUM(V191:V210)="",SUM(Q191:Q210)=""),0,ROUND(IF(SUM(U191:U210)=500,(SUM(Q191:Q210)-SUM(V191:V210))/3.2,IF(SUM(U191:U210)=600,(SUM(Q191:Q210)-SUM(V191:V210))/2.8,0)),1))</f>
        <v>-156.30000000000001</v>
      </c>
      <c r="AA191" s="354">
        <f>IF(OR(SUM(X191:X210)="",SUM(R191:R210)=""),0,ROUND(IF(SUM(W191:W210)=360,(SUM(R191:R210)-SUM(X191:X210))/3.2,IF(SUM(W191:W210)=260,(SUM(R191:R210)-SUM(X191:X210))/2.8,0)),1))</f>
        <v>-98.8</v>
      </c>
      <c r="AB191" s="412"/>
      <c r="AC191" s="433">
        <f>SUM(Y191:AA210)</f>
        <v>-501.6</v>
      </c>
      <c r="AD191" s="130" t="s">
        <v>227</v>
      </c>
    </row>
    <row r="192" spans="1:30" s="130" customFormat="1" ht="17.25" hidden="1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9"/>
        <v/>
      </c>
      <c r="L192" s="327" t="str">
        <f t="shared" si="10"/>
        <v/>
      </c>
      <c r="M192" s="188">
        <f t="shared" si="8"/>
        <v>0</v>
      </c>
      <c r="N192" s="343"/>
      <c r="O192" s="422"/>
      <c r="P192" s="428"/>
      <c r="Q192" s="422"/>
      <c r="R192" s="428"/>
      <c r="S192" s="343"/>
      <c r="T192" s="343"/>
      <c r="U192" s="349"/>
      <c r="V192" s="346"/>
      <c r="W192" s="349"/>
      <c r="X192" s="346"/>
      <c r="Y192" s="419"/>
      <c r="Z192" s="355"/>
      <c r="AA192" s="355"/>
      <c r="AB192" s="413"/>
      <c r="AC192" s="434"/>
    </row>
    <row r="193" spans="1:29" s="130" customFormat="1" ht="21.75" hidden="1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9"/>
        <v/>
      </c>
      <c r="L193" s="327" t="str">
        <f t="shared" si="10"/>
        <v/>
      </c>
      <c r="M193" s="188">
        <f t="shared" si="8"/>
        <v>0</v>
      </c>
      <c r="N193" s="343"/>
      <c r="O193" s="422"/>
      <c r="P193" s="428"/>
      <c r="Q193" s="422"/>
      <c r="R193" s="428"/>
      <c r="S193" s="343"/>
      <c r="T193" s="343"/>
      <c r="U193" s="349"/>
      <c r="V193" s="346"/>
      <c r="W193" s="349"/>
      <c r="X193" s="346"/>
      <c r="Y193" s="419"/>
      <c r="Z193" s="355"/>
      <c r="AA193" s="355"/>
      <c r="AB193" s="413"/>
      <c r="AC193" s="434"/>
    </row>
    <row r="194" spans="1:29" s="130" customFormat="1" ht="15" hidden="1" x14ac:dyDescent="0.2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9"/>
        <v/>
      </c>
      <c r="L194" s="327" t="str">
        <f t="shared" si="10"/>
        <v/>
      </c>
      <c r="M194" s="188">
        <f t="shared" si="8"/>
        <v>0</v>
      </c>
      <c r="N194" s="343"/>
      <c r="O194" s="422"/>
      <c r="P194" s="428"/>
      <c r="Q194" s="422"/>
      <c r="R194" s="428"/>
      <c r="S194" s="343"/>
      <c r="T194" s="343"/>
      <c r="U194" s="349"/>
      <c r="V194" s="346"/>
      <c r="W194" s="349"/>
      <c r="X194" s="346"/>
      <c r="Y194" s="419"/>
      <c r="Z194" s="355"/>
      <c r="AA194" s="355"/>
      <c r="AB194" s="413"/>
      <c r="AC194" s="434"/>
    </row>
    <row r="195" spans="1:29" s="130" customFormat="1" ht="15" hidden="1" x14ac:dyDescent="0.2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9"/>
        <v/>
      </c>
      <c r="L195" s="327" t="str">
        <f t="shared" si="10"/>
        <v/>
      </c>
      <c r="M195" s="188">
        <f t="shared" si="8"/>
        <v>0</v>
      </c>
      <c r="N195" s="343"/>
      <c r="O195" s="422"/>
      <c r="P195" s="428"/>
      <c r="Q195" s="422"/>
      <c r="R195" s="428"/>
      <c r="S195" s="343"/>
      <c r="T195" s="343"/>
      <c r="U195" s="349"/>
      <c r="V195" s="346"/>
      <c r="W195" s="349"/>
      <c r="X195" s="346"/>
      <c r="Y195" s="419"/>
      <c r="Z195" s="355"/>
      <c r="AA195" s="355"/>
      <c r="AB195" s="413"/>
      <c r="AC195" s="434"/>
    </row>
    <row r="196" spans="1:29" s="130" customFormat="1" ht="15" hidden="1" x14ac:dyDescent="0.2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9"/>
        <v/>
      </c>
      <c r="L196" s="327" t="str">
        <f t="shared" si="10"/>
        <v/>
      </c>
      <c r="M196" s="188">
        <f t="shared" si="8"/>
        <v>0</v>
      </c>
      <c r="N196" s="343"/>
      <c r="O196" s="422"/>
      <c r="P196" s="428"/>
      <c r="Q196" s="422"/>
      <c r="R196" s="428"/>
      <c r="S196" s="343"/>
      <c r="T196" s="343"/>
      <c r="U196" s="349"/>
      <c r="V196" s="346"/>
      <c r="W196" s="349"/>
      <c r="X196" s="346"/>
      <c r="Y196" s="419"/>
      <c r="Z196" s="355"/>
      <c r="AA196" s="355"/>
      <c r="AB196" s="413"/>
      <c r="AC196" s="434"/>
    </row>
    <row r="197" spans="1:29" s="130" customFormat="1" ht="15" hidden="1" x14ac:dyDescent="0.2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9"/>
        <v/>
      </c>
      <c r="L197" s="327" t="str">
        <f t="shared" si="10"/>
        <v/>
      </c>
      <c r="M197" s="188">
        <f t="shared" si="8"/>
        <v>0</v>
      </c>
      <c r="N197" s="343"/>
      <c r="O197" s="422"/>
      <c r="P197" s="428"/>
      <c r="Q197" s="422"/>
      <c r="R197" s="428"/>
      <c r="S197" s="343"/>
      <c r="T197" s="343"/>
      <c r="U197" s="349"/>
      <c r="V197" s="346"/>
      <c r="W197" s="349"/>
      <c r="X197" s="346"/>
      <c r="Y197" s="419"/>
      <c r="Z197" s="355"/>
      <c r="AA197" s="355"/>
      <c r="AB197" s="413"/>
      <c r="AC197" s="434"/>
    </row>
    <row r="198" spans="1:29" s="130" customFormat="1" ht="15" hidden="1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43"/>
      <c r="O198" s="422"/>
      <c r="P198" s="428"/>
      <c r="Q198" s="422"/>
      <c r="R198" s="428"/>
      <c r="S198" s="343"/>
      <c r="T198" s="343"/>
      <c r="U198" s="349"/>
      <c r="V198" s="346"/>
      <c r="W198" s="349"/>
      <c r="X198" s="346"/>
      <c r="Y198" s="419"/>
      <c r="Z198" s="355"/>
      <c r="AA198" s="355"/>
      <c r="AB198" s="413"/>
      <c r="AC198" s="434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43"/>
      <c r="O199" s="422"/>
      <c r="P199" s="428"/>
      <c r="Q199" s="422"/>
      <c r="R199" s="428"/>
      <c r="S199" s="343"/>
      <c r="T199" s="343"/>
      <c r="U199" s="349"/>
      <c r="V199" s="346"/>
      <c r="W199" s="349"/>
      <c r="X199" s="346"/>
      <c r="Y199" s="419"/>
      <c r="Z199" s="355"/>
      <c r="AA199" s="355"/>
      <c r="AB199" s="413"/>
      <c r="AC199" s="434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43"/>
      <c r="O200" s="422"/>
      <c r="P200" s="428"/>
      <c r="Q200" s="422"/>
      <c r="R200" s="428"/>
      <c r="S200" s="343"/>
      <c r="T200" s="343"/>
      <c r="U200" s="349"/>
      <c r="V200" s="346"/>
      <c r="W200" s="349"/>
      <c r="X200" s="346"/>
      <c r="Y200" s="419"/>
      <c r="Z200" s="355"/>
      <c r="AA200" s="355"/>
      <c r="AB200" s="413"/>
      <c r="AC200" s="434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43"/>
      <c r="O201" s="422"/>
      <c r="P201" s="428"/>
      <c r="Q201" s="422"/>
      <c r="R201" s="428"/>
      <c r="S201" s="343"/>
      <c r="T201" s="343"/>
      <c r="U201" s="349"/>
      <c r="V201" s="346"/>
      <c r="W201" s="349"/>
      <c r="X201" s="346"/>
      <c r="Y201" s="419"/>
      <c r="Z201" s="355"/>
      <c r="AA201" s="355"/>
      <c r="AB201" s="413"/>
      <c r="AC201" s="434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43"/>
      <c r="O202" s="422"/>
      <c r="P202" s="428"/>
      <c r="Q202" s="422"/>
      <c r="R202" s="428"/>
      <c r="S202" s="343"/>
      <c r="T202" s="343"/>
      <c r="U202" s="349"/>
      <c r="V202" s="346"/>
      <c r="W202" s="349"/>
      <c r="X202" s="346"/>
      <c r="Y202" s="419"/>
      <c r="Z202" s="355"/>
      <c r="AA202" s="355"/>
      <c r="AB202" s="413"/>
      <c r="AC202" s="434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43"/>
      <c r="O203" s="422"/>
      <c r="P203" s="428"/>
      <c r="Q203" s="422"/>
      <c r="R203" s="428"/>
      <c r="S203" s="343"/>
      <c r="T203" s="343"/>
      <c r="U203" s="349"/>
      <c r="V203" s="346"/>
      <c r="W203" s="349"/>
      <c r="X203" s="346"/>
      <c r="Y203" s="419"/>
      <c r="Z203" s="355"/>
      <c r="AA203" s="355"/>
      <c r="AB203" s="413"/>
      <c r="AC203" s="434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43"/>
      <c r="O204" s="422"/>
      <c r="P204" s="428"/>
      <c r="Q204" s="422"/>
      <c r="R204" s="428"/>
      <c r="S204" s="343"/>
      <c r="T204" s="343"/>
      <c r="U204" s="349"/>
      <c r="V204" s="346"/>
      <c r="W204" s="349"/>
      <c r="X204" s="346"/>
      <c r="Y204" s="419"/>
      <c r="Z204" s="355"/>
      <c r="AA204" s="355"/>
      <c r="AB204" s="413"/>
      <c r="AC204" s="434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43"/>
      <c r="O205" s="422"/>
      <c r="P205" s="428"/>
      <c r="Q205" s="422"/>
      <c r="R205" s="428"/>
      <c r="S205" s="343"/>
      <c r="T205" s="343"/>
      <c r="U205" s="349"/>
      <c r="V205" s="346"/>
      <c r="W205" s="349"/>
      <c r="X205" s="346"/>
      <c r="Y205" s="419"/>
      <c r="Z205" s="355"/>
      <c r="AA205" s="355"/>
      <c r="AB205" s="413"/>
      <c r="AC205" s="434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43"/>
      <c r="O206" s="422"/>
      <c r="P206" s="428"/>
      <c r="Q206" s="422"/>
      <c r="R206" s="428"/>
      <c r="S206" s="343"/>
      <c r="T206" s="343"/>
      <c r="U206" s="349"/>
      <c r="V206" s="346"/>
      <c r="W206" s="349"/>
      <c r="X206" s="346"/>
      <c r="Y206" s="419"/>
      <c r="Z206" s="355"/>
      <c r="AA206" s="355"/>
      <c r="AB206" s="413"/>
      <c r="AC206" s="434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43"/>
      <c r="O207" s="422"/>
      <c r="P207" s="428"/>
      <c r="Q207" s="422"/>
      <c r="R207" s="428"/>
      <c r="S207" s="343"/>
      <c r="T207" s="343"/>
      <c r="U207" s="349"/>
      <c r="V207" s="346"/>
      <c r="W207" s="349"/>
      <c r="X207" s="346"/>
      <c r="Y207" s="419"/>
      <c r="Z207" s="355"/>
      <c r="AA207" s="355"/>
      <c r="AB207" s="413"/>
      <c r="AC207" s="434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43"/>
      <c r="O208" s="422"/>
      <c r="P208" s="428"/>
      <c r="Q208" s="422"/>
      <c r="R208" s="428"/>
      <c r="S208" s="343"/>
      <c r="T208" s="343"/>
      <c r="U208" s="349"/>
      <c r="V208" s="346"/>
      <c r="W208" s="349"/>
      <c r="X208" s="346"/>
      <c r="Y208" s="419"/>
      <c r="Z208" s="355"/>
      <c r="AA208" s="355"/>
      <c r="AB208" s="413"/>
      <c r="AC208" s="434"/>
    </row>
    <row r="209" spans="1:30" s="130" customFormat="1" ht="15" hidden="1" customHeight="1" x14ac:dyDescent="0.25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43"/>
      <c r="O209" s="422"/>
      <c r="P209" s="428"/>
      <c r="Q209" s="422"/>
      <c r="R209" s="428"/>
      <c r="S209" s="343"/>
      <c r="T209" s="343"/>
      <c r="U209" s="349"/>
      <c r="V209" s="346"/>
      <c r="W209" s="349"/>
      <c r="X209" s="346"/>
      <c r="Y209" s="419"/>
      <c r="Z209" s="355"/>
      <c r="AA209" s="355"/>
      <c r="AB209" s="413"/>
      <c r="AC209" s="434"/>
    </row>
    <row r="210" spans="1:30" s="130" customFormat="1" ht="15" hidden="1" x14ac:dyDescent="0.25">
      <c r="A210" s="109"/>
      <c r="B210" s="330">
        <f>SUM(M191:M210)</f>
        <v>0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44"/>
      <c r="O210" s="423"/>
      <c r="P210" s="429"/>
      <c r="Q210" s="423"/>
      <c r="R210" s="429"/>
      <c r="S210" s="344"/>
      <c r="T210" s="344"/>
      <c r="U210" s="350"/>
      <c r="V210" s="347"/>
      <c r="W210" s="350"/>
      <c r="X210" s="347"/>
      <c r="Y210" s="420"/>
      <c r="Z210" s="356"/>
      <c r="AA210" s="356"/>
      <c r="AB210" s="414"/>
      <c r="AC210" s="435"/>
    </row>
    <row r="211" spans="1:30" s="130" customFormat="1" hidden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11"/>
        <v/>
      </c>
      <c r="L211" s="327" t="str">
        <f t="shared" si="12"/>
        <v/>
      </c>
      <c r="M211" s="188">
        <f t="shared" si="8"/>
        <v>0</v>
      </c>
      <c r="N211" s="342">
        <f>'[2]danh sach'!O21</f>
        <v>0</v>
      </c>
      <c r="O211" s="421"/>
      <c r="P211" s="427">
        <f>SUM(M211:M230)+N211+O211</f>
        <v>0</v>
      </c>
      <c r="Q211" s="421"/>
      <c r="R211" s="427">
        <f>'Mau B2'!L21</f>
        <v>52</v>
      </c>
      <c r="S211" s="342">
        <f>'[2]danh sach'!J21</f>
        <v>310</v>
      </c>
      <c r="T211" s="342">
        <f>'[3]danh sach'!R20</f>
        <v>310</v>
      </c>
      <c r="U211" s="348">
        <v>500</v>
      </c>
      <c r="V211" s="345">
        <f>U211</f>
        <v>500</v>
      </c>
      <c r="W211" s="348">
        <v>360</v>
      </c>
      <c r="X211" s="345">
        <f>W211</f>
        <v>360</v>
      </c>
      <c r="Y211" s="418">
        <f>ROUND((P211-T211),1)</f>
        <v>-310</v>
      </c>
      <c r="Z211" s="354">
        <f>IF(OR(SUM(V211:V230)="",SUM(Q211:Q230)=""),0,ROUND(IF(SUM(U211:U230)=500,(SUM(Q211:Q230)-SUM(V211:V230))/3.2,IF(SUM(U211:U230)=600,(SUM(Q211:Q230)-SUM(V211:V230))/2.8,0)),1))</f>
        <v>-156.30000000000001</v>
      </c>
      <c r="AA211" s="354">
        <f>IF(OR(SUM(X211:X230)="",SUM(R211:R230)=""),0,ROUND(IF(SUM(W211:W230)=360,(SUM(R211:R230)-SUM(X211:X230))/3.2,IF(SUM(W211:W230)=260,(SUM(R211:R230)-SUM(X211:X230))/2.8,0)),1))</f>
        <v>-96.3</v>
      </c>
      <c r="AB211" s="412"/>
      <c r="AC211" s="433">
        <f>SUM(Y211:AA230)</f>
        <v>-562.6</v>
      </c>
      <c r="AD211" s="17" t="s">
        <v>225</v>
      </c>
    </row>
    <row r="212" spans="1:30" s="130" customFormat="1" ht="24.75" hidden="1" customHeight="1" x14ac:dyDescent="0.25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11"/>
        <v/>
      </c>
      <c r="L212" s="327" t="str">
        <f t="shared" si="12"/>
        <v/>
      </c>
      <c r="M212" s="188">
        <f t="shared" si="8"/>
        <v>0</v>
      </c>
      <c r="N212" s="343"/>
      <c r="O212" s="422"/>
      <c r="P212" s="428"/>
      <c r="Q212" s="422"/>
      <c r="R212" s="428"/>
      <c r="S212" s="343"/>
      <c r="T212" s="343"/>
      <c r="U212" s="349"/>
      <c r="V212" s="346"/>
      <c r="W212" s="349"/>
      <c r="X212" s="346"/>
      <c r="Y212" s="419"/>
      <c r="Z212" s="355"/>
      <c r="AA212" s="355"/>
      <c r="AB212" s="413"/>
      <c r="AC212" s="434"/>
    </row>
    <row r="213" spans="1:30" s="130" customFormat="1" ht="15" hidden="1" x14ac:dyDescent="0.2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11"/>
        <v/>
      </c>
      <c r="L213" s="327" t="str">
        <f t="shared" si="12"/>
        <v/>
      </c>
      <c r="M213" s="188">
        <f t="shared" si="8"/>
        <v>0</v>
      </c>
      <c r="N213" s="343"/>
      <c r="O213" s="422"/>
      <c r="P213" s="428"/>
      <c r="Q213" s="422"/>
      <c r="R213" s="428"/>
      <c r="S213" s="343"/>
      <c r="T213" s="343"/>
      <c r="U213" s="349"/>
      <c r="V213" s="346"/>
      <c r="W213" s="349"/>
      <c r="X213" s="346"/>
      <c r="Y213" s="419"/>
      <c r="Z213" s="355"/>
      <c r="AA213" s="355"/>
      <c r="AB213" s="413"/>
      <c r="AC213" s="434"/>
    </row>
    <row r="214" spans="1:30" s="130" customFormat="1" ht="15" hidden="1" x14ac:dyDescent="0.2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11"/>
        <v/>
      </c>
      <c r="L214" s="327" t="str">
        <f t="shared" si="12"/>
        <v/>
      </c>
      <c r="M214" s="188">
        <f t="shared" si="8"/>
        <v>0</v>
      </c>
      <c r="N214" s="343"/>
      <c r="O214" s="422"/>
      <c r="P214" s="428"/>
      <c r="Q214" s="422"/>
      <c r="R214" s="428"/>
      <c r="S214" s="343"/>
      <c r="T214" s="343"/>
      <c r="U214" s="349"/>
      <c r="V214" s="346"/>
      <c r="W214" s="349"/>
      <c r="X214" s="346"/>
      <c r="Y214" s="419"/>
      <c r="Z214" s="355"/>
      <c r="AA214" s="355"/>
      <c r="AB214" s="413"/>
      <c r="AC214" s="434"/>
    </row>
    <row r="215" spans="1:30" s="130" customFormat="1" ht="15" hidden="1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43"/>
      <c r="O215" s="422"/>
      <c r="P215" s="428"/>
      <c r="Q215" s="422"/>
      <c r="R215" s="428"/>
      <c r="S215" s="343"/>
      <c r="T215" s="343"/>
      <c r="U215" s="349"/>
      <c r="V215" s="346"/>
      <c r="W215" s="349"/>
      <c r="X215" s="346"/>
      <c r="Y215" s="419"/>
      <c r="Z215" s="355"/>
      <c r="AA215" s="355"/>
      <c r="AB215" s="413"/>
      <c r="AC215" s="434"/>
    </row>
    <row r="216" spans="1:30" s="130" customFormat="1" ht="15" hidden="1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43"/>
      <c r="O216" s="422"/>
      <c r="P216" s="428"/>
      <c r="Q216" s="422"/>
      <c r="R216" s="428"/>
      <c r="S216" s="343"/>
      <c r="T216" s="343"/>
      <c r="U216" s="349"/>
      <c r="V216" s="346"/>
      <c r="W216" s="349"/>
      <c r="X216" s="346"/>
      <c r="Y216" s="419"/>
      <c r="Z216" s="355"/>
      <c r="AA216" s="355"/>
      <c r="AB216" s="413"/>
      <c r="AC216" s="434"/>
    </row>
    <row r="217" spans="1:30" s="130" customFormat="1" ht="15" hidden="1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43"/>
      <c r="O217" s="422"/>
      <c r="P217" s="428"/>
      <c r="Q217" s="422"/>
      <c r="R217" s="428"/>
      <c r="S217" s="343"/>
      <c r="T217" s="343"/>
      <c r="U217" s="349"/>
      <c r="V217" s="346"/>
      <c r="W217" s="349"/>
      <c r="X217" s="346"/>
      <c r="Y217" s="419"/>
      <c r="Z217" s="355"/>
      <c r="AA217" s="355"/>
      <c r="AB217" s="413"/>
      <c r="AC217" s="434"/>
    </row>
    <row r="218" spans="1:30" s="130" customFormat="1" ht="15" hidden="1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43"/>
      <c r="O218" s="422"/>
      <c r="P218" s="428"/>
      <c r="Q218" s="422"/>
      <c r="R218" s="428"/>
      <c r="S218" s="343"/>
      <c r="T218" s="343"/>
      <c r="U218" s="349"/>
      <c r="V218" s="346"/>
      <c r="W218" s="349"/>
      <c r="X218" s="346"/>
      <c r="Y218" s="419"/>
      <c r="Z218" s="355"/>
      <c r="AA218" s="355"/>
      <c r="AB218" s="413"/>
      <c r="AC218" s="434"/>
    </row>
    <row r="219" spans="1:30" s="130" customFormat="1" ht="15" hidden="1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43"/>
      <c r="O219" s="422"/>
      <c r="P219" s="428"/>
      <c r="Q219" s="422"/>
      <c r="R219" s="428"/>
      <c r="S219" s="343"/>
      <c r="T219" s="343"/>
      <c r="U219" s="349"/>
      <c r="V219" s="346"/>
      <c r="W219" s="349"/>
      <c r="X219" s="346"/>
      <c r="Y219" s="419"/>
      <c r="Z219" s="355"/>
      <c r="AA219" s="355"/>
      <c r="AB219" s="413"/>
      <c r="AC219" s="434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43"/>
      <c r="O220" s="422"/>
      <c r="P220" s="428"/>
      <c r="Q220" s="422"/>
      <c r="R220" s="428"/>
      <c r="S220" s="343"/>
      <c r="T220" s="343"/>
      <c r="U220" s="349"/>
      <c r="V220" s="346"/>
      <c r="W220" s="349"/>
      <c r="X220" s="346"/>
      <c r="Y220" s="419"/>
      <c r="Z220" s="355"/>
      <c r="AA220" s="355"/>
      <c r="AB220" s="413"/>
      <c r="AC220" s="434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43"/>
      <c r="O221" s="422"/>
      <c r="P221" s="428"/>
      <c r="Q221" s="422"/>
      <c r="R221" s="428"/>
      <c r="S221" s="343"/>
      <c r="T221" s="343"/>
      <c r="U221" s="349"/>
      <c r="V221" s="346"/>
      <c r="W221" s="349"/>
      <c r="X221" s="346"/>
      <c r="Y221" s="419"/>
      <c r="Z221" s="355"/>
      <c r="AA221" s="355"/>
      <c r="AB221" s="413"/>
      <c r="AC221" s="434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43"/>
      <c r="O222" s="422"/>
      <c r="P222" s="428"/>
      <c r="Q222" s="422"/>
      <c r="R222" s="428"/>
      <c r="S222" s="343"/>
      <c r="T222" s="343"/>
      <c r="U222" s="349"/>
      <c r="V222" s="346"/>
      <c r="W222" s="349"/>
      <c r="X222" s="346"/>
      <c r="Y222" s="419"/>
      <c r="Z222" s="355"/>
      <c r="AA222" s="355"/>
      <c r="AB222" s="413"/>
      <c r="AC222" s="434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43"/>
      <c r="O223" s="422"/>
      <c r="P223" s="428"/>
      <c r="Q223" s="422"/>
      <c r="R223" s="428"/>
      <c r="S223" s="343"/>
      <c r="T223" s="343"/>
      <c r="U223" s="349"/>
      <c r="V223" s="346"/>
      <c r="W223" s="349"/>
      <c r="X223" s="346"/>
      <c r="Y223" s="419"/>
      <c r="Z223" s="355"/>
      <c r="AA223" s="355"/>
      <c r="AB223" s="413"/>
      <c r="AC223" s="434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43"/>
      <c r="O224" s="422"/>
      <c r="P224" s="428"/>
      <c r="Q224" s="422"/>
      <c r="R224" s="428"/>
      <c r="S224" s="343"/>
      <c r="T224" s="343"/>
      <c r="U224" s="349"/>
      <c r="V224" s="346"/>
      <c r="W224" s="349"/>
      <c r="X224" s="346"/>
      <c r="Y224" s="419"/>
      <c r="Z224" s="355"/>
      <c r="AA224" s="355"/>
      <c r="AB224" s="413"/>
      <c r="AC224" s="434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43"/>
      <c r="O225" s="422"/>
      <c r="P225" s="428"/>
      <c r="Q225" s="422"/>
      <c r="R225" s="428"/>
      <c r="S225" s="343"/>
      <c r="T225" s="343"/>
      <c r="U225" s="349"/>
      <c r="V225" s="346"/>
      <c r="W225" s="349"/>
      <c r="X225" s="346"/>
      <c r="Y225" s="419"/>
      <c r="Z225" s="355"/>
      <c r="AA225" s="355"/>
      <c r="AB225" s="413"/>
      <c r="AC225" s="434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43"/>
      <c r="O226" s="422"/>
      <c r="P226" s="428"/>
      <c r="Q226" s="422"/>
      <c r="R226" s="428"/>
      <c r="S226" s="343"/>
      <c r="T226" s="343"/>
      <c r="U226" s="349"/>
      <c r="V226" s="346"/>
      <c r="W226" s="349"/>
      <c r="X226" s="346"/>
      <c r="Y226" s="419"/>
      <c r="Z226" s="355"/>
      <c r="AA226" s="355"/>
      <c r="AB226" s="413"/>
      <c r="AC226" s="434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43"/>
      <c r="O227" s="422"/>
      <c r="P227" s="428"/>
      <c r="Q227" s="422"/>
      <c r="R227" s="428"/>
      <c r="S227" s="343"/>
      <c r="T227" s="343"/>
      <c r="U227" s="349"/>
      <c r="V227" s="346"/>
      <c r="W227" s="349"/>
      <c r="X227" s="346"/>
      <c r="Y227" s="419"/>
      <c r="Z227" s="355"/>
      <c r="AA227" s="355"/>
      <c r="AB227" s="413"/>
      <c r="AC227" s="434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43"/>
      <c r="O228" s="422"/>
      <c r="P228" s="428"/>
      <c r="Q228" s="422"/>
      <c r="R228" s="428"/>
      <c r="S228" s="343"/>
      <c r="T228" s="343"/>
      <c r="U228" s="349"/>
      <c r="V228" s="346"/>
      <c r="W228" s="349"/>
      <c r="X228" s="346"/>
      <c r="Y228" s="419"/>
      <c r="Z228" s="355"/>
      <c r="AA228" s="355"/>
      <c r="AB228" s="413"/>
      <c r="AC228" s="434"/>
    </row>
    <row r="229" spans="1:30" s="130" customFormat="1" ht="15" hidden="1" customHeight="1" x14ac:dyDescent="0.25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43"/>
      <c r="O229" s="422"/>
      <c r="P229" s="428"/>
      <c r="Q229" s="422"/>
      <c r="R229" s="428"/>
      <c r="S229" s="343"/>
      <c r="T229" s="343"/>
      <c r="U229" s="349"/>
      <c r="V229" s="346"/>
      <c r="W229" s="349"/>
      <c r="X229" s="346"/>
      <c r="Y229" s="419"/>
      <c r="Z229" s="355"/>
      <c r="AA229" s="355"/>
      <c r="AB229" s="413"/>
      <c r="AC229" s="434"/>
    </row>
    <row r="230" spans="1:30" s="130" customFormat="1" ht="15" hidden="1" x14ac:dyDescent="0.25">
      <c r="A230" s="109"/>
      <c r="B230" s="330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44"/>
      <c r="O230" s="423"/>
      <c r="P230" s="429"/>
      <c r="Q230" s="423"/>
      <c r="R230" s="429"/>
      <c r="S230" s="344"/>
      <c r="T230" s="344"/>
      <c r="U230" s="350"/>
      <c r="V230" s="347"/>
      <c r="W230" s="350"/>
      <c r="X230" s="347"/>
      <c r="Y230" s="420"/>
      <c r="Z230" s="356"/>
      <c r="AA230" s="356"/>
      <c r="AB230" s="414"/>
      <c r="AC230" s="435"/>
    </row>
    <row r="231" spans="1:30" s="130" customFormat="1" hidden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11"/>
        <v/>
      </c>
      <c r="L231" s="327" t="str">
        <f t="shared" si="12"/>
        <v/>
      </c>
      <c r="M231" s="188">
        <f t="shared" si="8"/>
        <v>0</v>
      </c>
      <c r="N231" s="342">
        <f>'[2]danh sach'!O22</f>
        <v>62</v>
      </c>
      <c r="O231" s="421">
        <v>28.2</v>
      </c>
      <c r="P231" s="427">
        <f>SUM(M231:M250)+N231+O231</f>
        <v>90.2</v>
      </c>
      <c r="Q231" s="421"/>
      <c r="R231" s="427">
        <f>'Mau B2'!L22</f>
        <v>44</v>
      </c>
      <c r="S231" s="342">
        <f>'[2]danh sach'!J22</f>
        <v>310</v>
      </c>
      <c r="T231" s="342">
        <f>'[3]danh sach'!R21</f>
        <v>214.6</v>
      </c>
      <c r="U231" s="348">
        <v>500</v>
      </c>
      <c r="V231" s="345">
        <f>U231</f>
        <v>500</v>
      </c>
      <c r="W231" s="348">
        <v>360</v>
      </c>
      <c r="X231" s="345">
        <f>W231</f>
        <v>360</v>
      </c>
      <c r="Y231" s="418">
        <f>ROUND((P231-T231),1)</f>
        <v>-124.4</v>
      </c>
      <c r="Z231" s="354">
        <f>IF(OR(SUM(V231:V250)="",SUM(Q231:Q250)=""),0,ROUND(IF(SUM(U231:U250)=500,(SUM(Q231:Q250)-SUM(V231:V250))/3.2,IF(SUM(U231:U250)=600,(SUM(Q231:Q250)-SUM(V231:V250))/2.8,0)),1))</f>
        <v>-156.30000000000001</v>
      </c>
      <c r="AA231" s="354">
        <f>IF(OR(SUM(X231:X250)="",SUM(R231:R250)=""),0,ROUND(IF(SUM(W231:W250)=360,(SUM(R231:R250)-SUM(X231:X250))/3.2,IF(SUM(W231:W250)=260,(SUM(R231:R250)-SUM(X231:X250))/2.8,0)),1))</f>
        <v>-98.8</v>
      </c>
      <c r="AB231" s="412"/>
      <c r="AC231" s="433">
        <f>SUM(Y231:AA250)</f>
        <v>-379.50000000000006</v>
      </c>
      <c r="AD231" s="17" t="s">
        <v>225</v>
      </c>
    </row>
    <row r="232" spans="1:30" s="130" customFormat="1" ht="15" hidden="1" x14ac:dyDescent="0.2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11"/>
        <v/>
      </c>
      <c r="L232" s="327" t="str">
        <f t="shared" si="12"/>
        <v/>
      </c>
      <c r="M232" s="188">
        <f t="shared" si="8"/>
        <v>0</v>
      </c>
      <c r="N232" s="343"/>
      <c r="O232" s="422"/>
      <c r="P232" s="428"/>
      <c r="Q232" s="422"/>
      <c r="R232" s="428"/>
      <c r="S232" s="343"/>
      <c r="T232" s="343"/>
      <c r="U232" s="349"/>
      <c r="V232" s="346"/>
      <c r="W232" s="349"/>
      <c r="X232" s="346"/>
      <c r="Y232" s="419"/>
      <c r="Z232" s="355"/>
      <c r="AA232" s="355"/>
      <c r="AB232" s="413"/>
      <c r="AC232" s="434"/>
    </row>
    <row r="233" spans="1:30" s="130" customFormat="1" ht="30.75" hidden="1" customHeight="1" x14ac:dyDescent="0.25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11"/>
        <v/>
      </c>
      <c r="L233" s="327" t="str">
        <f t="shared" si="12"/>
        <v/>
      </c>
      <c r="M233" s="188">
        <f t="shared" si="8"/>
        <v>0</v>
      </c>
      <c r="N233" s="343"/>
      <c r="O233" s="422"/>
      <c r="P233" s="428"/>
      <c r="Q233" s="422"/>
      <c r="R233" s="428"/>
      <c r="S233" s="343"/>
      <c r="T233" s="343"/>
      <c r="U233" s="349"/>
      <c r="V233" s="346"/>
      <c r="W233" s="349"/>
      <c r="X233" s="346"/>
      <c r="Y233" s="419"/>
      <c r="Z233" s="355"/>
      <c r="AA233" s="355"/>
      <c r="AB233" s="413"/>
      <c r="AC233" s="434"/>
    </row>
    <row r="234" spans="1:30" s="130" customFormat="1" ht="15" hidden="1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43"/>
      <c r="O234" s="422"/>
      <c r="P234" s="428"/>
      <c r="Q234" s="422"/>
      <c r="R234" s="428"/>
      <c r="S234" s="343"/>
      <c r="T234" s="343"/>
      <c r="U234" s="349"/>
      <c r="V234" s="346"/>
      <c r="W234" s="349"/>
      <c r="X234" s="346"/>
      <c r="Y234" s="419"/>
      <c r="Z234" s="355"/>
      <c r="AA234" s="355"/>
      <c r="AB234" s="413"/>
      <c r="AC234" s="434"/>
    </row>
    <row r="235" spans="1:30" s="130" customFormat="1" ht="15" hidden="1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43"/>
      <c r="O235" s="422"/>
      <c r="P235" s="428"/>
      <c r="Q235" s="422"/>
      <c r="R235" s="428"/>
      <c r="S235" s="343"/>
      <c r="T235" s="343"/>
      <c r="U235" s="349"/>
      <c r="V235" s="346"/>
      <c r="W235" s="349"/>
      <c r="X235" s="346"/>
      <c r="Y235" s="419"/>
      <c r="Z235" s="355"/>
      <c r="AA235" s="355"/>
      <c r="AB235" s="413"/>
      <c r="AC235" s="434"/>
    </row>
    <row r="236" spans="1:30" s="130" customFormat="1" ht="15" hidden="1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43"/>
      <c r="O236" s="422"/>
      <c r="P236" s="428"/>
      <c r="Q236" s="422"/>
      <c r="R236" s="428"/>
      <c r="S236" s="343"/>
      <c r="T236" s="343"/>
      <c r="U236" s="349"/>
      <c r="V236" s="346"/>
      <c r="W236" s="349"/>
      <c r="X236" s="346"/>
      <c r="Y236" s="419"/>
      <c r="Z236" s="355"/>
      <c r="AA236" s="355"/>
      <c r="AB236" s="413"/>
      <c r="AC236" s="434"/>
    </row>
    <row r="237" spans="1:30" s="130" customFormat="1" ht="15" hidden="1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43"/>
      <c r="O237" s="422"/>
      <c r="P237" s="428"/>
      <c r="Q237" s="422"/>
      <c r="R237" s="428"/>
      <c r="S237" s="343"/>
      <c r="T237" s="343"/>
      <c r="U237" s="349"/>
      <c r="V237" s="346"/>
      <c r="W237" s="349"/>
      <c r="X237" s="346"/>
      <c r="Y237" s="419"/>
      <c r="Z237" s="355"/>
      <c r="AA237" s="355"/>
      <c r="AB237" s="413"/>
      <c r="AC237" s="434"/>
    </row>
    <row r="238" spans="1:30" s="130" customFormat="1" ht="15" hidden="1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43"/>
      <c r="O238" s="422"/>
      <c r="P238" s="428"/>
      <c r="Q238" s="422"/>
      <c r="R238" s="428"/>
      <c r="S238" s="343"/>
      <c r="T238" s="343"/>
      <c r="U238" s="349"/>
      <c r="V238" s="346"/>
      <c r="W238" s="349"/>
      <c r="X238" s="346"/>
      <c r="Y238" s="419"/>
      <c r="Z238" s="355"/>
      <c r="AA238" s="355"/>
      <c r="AB238" s="413"/>
      <c r="AC238" s="434"/>
    </row>
    <row r="239" spans="1:30" s="130" customFormat="1" ht="15" hidden="1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43"/>
      <c r="O239" s="422"/>
      <c r="P239" s="428"/>
      <c r="Q239" s="422"/>
      <c r="R239" s="428"/>
      <c r="S239" s="343"/>
      <c r="T239" s="343"/>
      <c r="U239" s="349"/>
      <c r="V239" s="346"/>
      <c r="W239" s="349"/>
      <c r="X239" s="346"/>
      <c r="Y239" s="419"/>
      <c r="Z239" s="355"/>
      <c r="AA239" s="355"/>
      <c r="AB239" s="413"/>
      <c r="AC239" s="434"/>
    </row>
    <row r="240" spans="1:30" s="130" customFormat="1" ht="15" hidden="1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43"/>
      <c r="O240" s="422"/>
      <c r="P240" s="428"/>
      <c r="Q240" s="422"/>
      <c r="R240" s="428"/>
      <c r="S240" s="343"/>
      <c r="T240" s="343"/>
      <c r="U240" s="349"/>
      <c r="V240" s="346"/>
      <c r="W240" s="349"/>
      <c r="X240" s="346"/>
      <c r="Y240" s="419"/>
      <c r="Z240" s="355"/>
      <c r="AA240" s="355"/>
      <c r="AB240" s="413"/>
      <c r="AC240" s="434"/>
    </row>
    <row r="241" spans="1:29" s="130" customFormat="1" ht="15" hidden="1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43"/>
      <c r="O241" s="422"/>
      <c r="P241" s="428"/>
      <c r="Q241" s="422"/>
      <c r="R241" s="428"/>
      <c r="S241" s="343"/>
      <c r="T241" s="343"/>
      <c r="U241" s="349"/>
      <c r="V241" s="346"/>
      <c r="W241" s="349"/>
      <c r="X241" s="346"/>
      <c r="Y241" s="419"/>
      <c r="Z241" s="355"/>
      <c r="AA241" s="355"/>
      <c r="AB241" s="413"/>
      <c r="AC241" s="434"/>
    </row>
    <row r="242" spans="1:29" s="130" customFormat="1" ht="15" hidden="1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43"/>
      <c r="O242" s="422"/>
      <c r="P242" s="428"/>
      <c r="Q242" s="422"/>
      <c r="R242" s="428"/>
      <c r="S242" s="343"/>
      <c r="T242" s="343"/>
      <c r="U242" s="349"/>
      <c r="V242" s="346"/>
      <c r="W242" s="349"/>
      <c r="X242" s="346"/>
      <c r="Y242" s="419"/>
      <c r="Z242" s="355"/>
      <c r="AA242" s="355"/>
      <c r="AB242" s="413"/>
      <c r="AC242" s="434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43"/>
      <c r="O243" s="422"/>
      <c r="P243" s="428"/>
      <c r="Q243" s="422"/>
      <c r="R243" s="428"/>
      <c r="S243" s="343"/>
      <c r="T243" s="343"/>
      <c r="U243" s="349"/>
      <c r="V243" s="346"/>
      <c r="W243" s="349"/>
      <c r="X243" s="346"/>
      <c r="Y243" s="419"/>
      <c r="Z243" s="355"/>
      <c r="AA243" s="355"/>
      <c r="AB243" s="413"/>
      <c r="AC243" s="434"/>
    </row>
    <row r="244" spans="1:29" s="130" customFormat="1" ht="15" hidden="1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43"/>
      <c r="O244" s="422"/>
      <c r="P244" s="428"/>
      <c r="Q244" s="422"/>
      <c r="R244" s="428"/>
      <c r="S244" s="343"/>
      <c r="T244" s="343"/>
      <c r="U244" s="349"/>
      <c r="V244" s="346"/>
      <c r="W244" s="349"/>
      <c r="X244" s="346"/>
      <c r="Y244" s="419"/>
      <c r="Z244" s="355"/>
      <c r="AA244" s="355"/>
      <c r="AB244" s="413"/>
      <c r="AC244" s="434"/>
    </row>
    <row r="245" spans="1:29" s="130" customFormat="1" ht="15" hidden="1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43"/>
      <c r="O245" s="422"/>
      <c r="P245" s="428"/>
      <c r="Q245" s="422"/>
      <c r="R245" s="428"/>
      <c r="S245" s="343"/>
      <c r="T245" s="343"/>
      <c r="U245" s="349"/>
      <c r="V245" s="346"/>
      <c r="W245" s="349"/>
      <c r="X245" s="346"/>
      <c r="Y245" s="419"/>
      <c r="Z245" s="355"/>
      <c r="AA245" s="355"/>
      <c r="AB245" s="413"/>
      <c r="AC245" s="434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43"/>
      <c r="O246" s="422"/>
      <c r="P246" s="428"/>
      <c r="Q246" s="422"/>
      <c r="R246" s="428"/>
      <c r="S246" s="343"/>
      <c r="T246" s="343"/>
      <c r="U246" s="349"/>
      <c r="V246" s="346"/>
      <c r="W246" s="349"/>
      <c r="X246" s="346"/>
      <c r="Y246" s="419"/>
      <c r="Z246" s="355"/>
      <c r="AA246" s="355"/>
      <c r="AB246" s="413"/>
      <c r="AC246" s="434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43"/>
      <c r="O247" s="422"/>
      <c r="P247" s="428"/>
      <c r="Q247" s="422"/>
      <c r="R247" s="428"/>
      <c r="S247" s="343"/>
      <c r="T247" s="343"/>
      <c r="U247" s="349"/>
      <c r="V247" s="346"/>
      <c r="W247" s="349"/>
      <c r="X247" s="346"/>
      <c r="Y247" s="419"/>
      <c r="Z247" s="355"/>
      <c r="AA247" s="355"/>
      <c r="AB247" s="413"/>
      <c r="AC247" s="434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43"/>
      <c r="O248" s="422"/>
      <c r="P248" s="428"/>
      <c r="Q248" s="422"/>
      <c r="R248" s="428"/>
      <c r="S248" s="343"/>
      <c r="T248" s="343"/>
      <c r="U248" s="349"/>
      <c r="V248" s="346"/>
      <c r="W248" s="349"/>
      <c r="X248" s="346"/>
      <c r="Y248" s="419"/>
      <c r="Z248" s="355"/>
      <c r="AA248" s="355"/>
      <c r="AB248" s="413"/>
      <c r="AC248" s="434"/>
    </row>
    <row r="249" spans="1:29" s="130" customFormat="1" ht="15" hidden="1" x14ac:dyDescent="0.25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43"/>
      <c r="O249" s="422"/>
      <c r="P249" s="428"/>
      <c r="Q249" s="422"/>
      <c r="R249" s="428"/>
      <c r="S249" s="343"/>
      <c r="T249" s="343"/>
      <c r="U249" s="349"/>
      <c r="V249" s="346"/>
      <c r="W249" s="349"/>
      <c r="X249" s="346"/>
      <c r="Y249" s="419"/>
      <c r="Z249" s="355"/>
      <c r="AA249" s="355"/>
      <c r="AB249" s="413"/>
      <c r="AC249" s="434"/>
    </row>
    <row r="250" spans="1:29" s="130" customFormat="1" ht="15" hidden="1" x14ac:dyDescent="0.25">
      <c r="A250" s="109"/>
      <c r="B250" s="330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44"/>
      <c r="O250" s="423"/>
      <c r="P250" s="429"/>
      <c r="Q250" s="423"/>
      <c r="R250" s="429"/>
      <c r="S250" s="344"/>
      <c r="T250" s="344"/>
      <c r="U250" s="350"/>
      <c r="V250" s="347"/>
      <c r="W250" s="350"/>
      <c r="X250" s="347"/>
      <c r="Y250" s="420"/>
      <c r="Z250" s="356"/>
      <c r="AA250" s="356"/>
      <c r="AB250" s="414"/>
      <c r="AC250" s="435"/>
    </row>
    <row r="251" spans="1:29" s="130" customFormat="1" ht="15" hidden="1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11"/>
        <v/>
      </c>
      <c r="L251" s="327" t="str">
        <f t="shared" si="12"/>
        <v/>
      </c>
      <c r="M251" s="188">
        <f t="shared" si="14"/>
        <v>0</v>
      </c>
      <c r="N251" s="342">
        <f>'[2]danh sach'!O23</f>
        <v>21.75</v>
      </c>
      <c r="O251" s="421"/>
      <c r="P251" s="427">
        <f>SUM(M251:M270)+N251+O251</f>
        <v>21.75</v>
      </c>
      <c r="Q251" s="421"/>
      <c r="R251" s="427">
        <f>'Mau B2'!L23</f>
        <v>44</v>
      </c>
      <c r="S251" s="342">
        <f>'[2]danh sach'!J23</f>
        <v>290</v>
      </c>
      <c r="T251" s="342">
        <f>'[3]danh sach'!R22</f>
        <v>268.2</v>
      </c>
      <c r="U251" s="348">
        <v>500</v>
      </c>
      <c r="V251" s="345">
        <f>U251</f>
        <v>500</v>
      </c>
      <c r="W251" s="348">
        <v>360</v>
      </c>
      <c r="X251" s="345">
        <f>W251</f>
        <v>360</v>
      </c>
      <c r="Y251" s="418">
        <f>ROUND((P251-T251),1)</f>
        <v>-246.5</v>
      </c>
      <c r="Z251" s="354">
        <f>IF(OR(SUM(V251:V270)="",SUM(Q251:Q270)=""),0,ROUND(IF(SUM(U251:U270)=500,(SUM(Q251:Q270)-SUM(V251:V270))/3.2,IF(SUM(U251:U270)=600,(SUM(Q251:Q270)-SUM(V251:V270))/2.8,0)),1))</f>
        <v>-156.30000000000001</v>
      </c>
      <c r="AA251" s="354">
        <f>IF(OR(SUM(X251:X270)="",SUM(R251:R270)=""),0,ROUND(IF(SUM(W251:W270)=360,(SUM(R251:R270)-SUM(X251:X270))/3.2,IF(SUM(W251:W270)=260,(SUM(R251:R270)-SUM(X251:X270))/2.8,0)),1))</f>
        <v>-98.8</v>
      </c>
      <c r="AB251" s="412"/>
      <c r="AC251" s="433">
        <f>SUM(Y251:AA270)</f>
        <v>-501.6</v>
      </c>
    </row>
    <row r="252" spans="1:29" s="130" customFormat="1" ht="15" hidden="1" x14ac:dyDescent="0.2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11"/>
        <v/>
      </c>
      <c r="L252" s="327" t="str">
        <f t="shared" si="12"/>
        <v/>
      </c>
      <c r="M252" s="188">
        <f t="shared" si="14"/>
        <v>0</v>
      </c>
      <c r="N252" s="343"/>
      <c r="O252" s="422"/>
      <c r="P252" s="428"/>
      <c r="Q252" s="422"/>
      <c r="R252" s="428"/>
      <c r="S252" s="343"/>
      <c r="T252" s="343"/>
      <c r="U252" s="349"/>
      <c r="V252" s="346"/>
      <c r="W252" s="349"/>
      <c r="X252" s="346"/>
      <c r="Y252" s="419"/>
      <c r="Z252" s="355"/>
      <c r="AA252" s="355"/>
      <c r="AB252" s="413"/>
      <c r="AC252" s="434"/>
    </row>
    <row r="253" spans="1:29" s="130" customFormat="1" ht="15" hidden="1" x14ac:dyDescent="0.2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11"/>
        <v/>
      </c>
      <c r="L253" s="327" t="str">
        <f t="shared" si="12"/>
        <v/>
      </c>
      <c r="M253" s="188">
        <f t="shared" si="14"/>
        <v>0</v>
      </c>
      <c r="N253" s="343"/>
      <c r="O253" s="422"/>
      <c r="P253" s="428"/>
      <c r="Q253" s="422"/>
      <c r="R253" s="428"/>
      <c r="S253" s="343"/>
      <c r="T253" s="343"/>
      <c r="U253" s="349"/>
      <c r="V253" s="346"/>
      <c r="W253" s="349"/>
      <c r="X253" s="346"/>
      <c r="Y253" s="419"/>
      <c r="Z253" s="355"/>
      <c r="AA253" s="355"/>
      <c r="AB253" s="413"/>
      <c r="AC253" s="434"/>
    </row>
    <row r="254" spans="1:29" s="130" customFormat="1" ht="15" hidden="1" x14ac:dyDescent="0.2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11"/>
        <v/>
      </c>
      <c r="L254" s="327" t="str">
        <f t="shared" si="12"/>
        <v/>
      </c>
      <c r="M254" s="188">
        <f t="shared" si="14"/>
        <v>0</v>
      </c>
      <c r="N254" s="343"/>
      <c r="O254" s="422"/>
      <c r="P254" s="428"/>
      <c r="Q254" s="422"/>
      <c r="R254" s="428"/>
      <c r="S254" s="343"/>
      <c r="T254" s="343"/>
      <c r="U254" s="349"/>
      <c r="V254" s="346"/>
      <c r="W254" s="349"/>
      <c r="X254" s="346"/>
      <c r="Y254" s="419"/>
      <c r="Z254" s="355"/>
      <c r="AA254" s="355"/>
      <c r="AB254" s="413"/>
      <c r="AC254" s="434"/>
    </row>
    <row r="255" spans="1:29" s="130" customFormat="1" ht="15" hidden="1" x14ac:dyDescent="0.2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11"/>
        <v/>
      </c>
      <c r="L255" s="327" t="str">
        <f t="shared" si="12"/>
        <v/>
      </c>
      <c r="M255" s="188">
        <f t="shared" si="14"/>
        <v>0</v>
      </c>
      <c r="N255" s="343"/>
      <c r="O255" s="422"/>
      <c r="P255" s="428"/>
      <c r="Q255" s="422"/>
      <c r="R255" s="428"/>
      <c r="S255" s="343"/>
      <c r="T255" s="343"/>
      <c r="U255" s="349"/>
      <c r="V255" s="346"/>
      <c r="W255" s="349"/>
      <c r="X255" s="346"/>
      <c r="Y255" s="419"/>
      <c r="Z255" s="355"/>
      <c r="AA255" s="355"/>
      <c r="AB255" s="413"/>
      <c r="AC255" s="434"/>
    </row>
    <row r="256" spans="1:29" s="130" customFormat="1" ht="15" hidden="1" x14ac:dyDescent="0.2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11"/>
        <v/>
      </c>
      <c r="L256" s="327" t="str">
        <f t="shared" si="12"/>
        <v/>
      </c>
      <c r="M256" s="188">
        <f t="shared" si="14"/>
        <v>0</v>
      </c>
      <c r="N256" s="343"/>
      <c r="O256" s="422"/>
      <c r="P256" s="428"/>
      <c r="Q256" s="422"/>
      <c r="R256" s="428"/>
      <c r="S256" s="343"/>
      <c r="T256" s="343"/>
      <c r="U256" s="349"/>
      <c r="V256" s="346"/>
      <c r="W256" s="349"/>
      <c r="X256" s="346"/>
      <c r="Y256" s="419"/>
      <c r="Z256" s="355"/>
      <c r="AA256" s="355"/>
      <c r="AB256" s="413"/>
      <c r="AC256" s="434"/>
    </row>
    <row r="257" spans="1:30" s="130" customFormat="1" ht="15" hidden="1" x14ac:dyDescent="0.2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11"/>
        <v/>
      </c>
      <c r="L257" s="327" t="str">
        <f t="shared" si="12"/>
        <v/>
      </c>
      <c r="M257" s="188">
        <f t="shared" si="14"/>
        <v>0</v>
      </c>
      <c r="N257" s="343"/>
      <c r="O257" s="422"/>
      <c r="P257" s="428"/>
      <c r="Q257" s="422"/>
      <c r="R257" s="428"/>
      <c r="S257" s="343"/>
      <c r="T257" s="343"/>
      <c r="U257" s="349"/>
      <c r="V257" s="346"/>
      <c r="W257" s="349"/>
      <c r="X257" s="346"/>
      <c r="Y257" s="419"/>
      <c r="Z257" s="355"/>
      <c r="AA257" s="355"/>
      <c r="AB257" s="413"/>
      <c r="AC257" s="434"/>
    </row>
    <row r="258" spans="1:30" s="130" customFormat="1" ht="15" hidden="1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43"/>
      <c r="O258" s="422"/>
      <c r="P258" s="428"/>
      <c r="Q258" s="422"/>
      <c r="R258" s="428"/>
      <c r="S258" s="343"/>
      <c r="T258" s="343"/>
      <c r="U258" s="349"/>
      <c r="V258" s="346"/>
      <c r="W258" s="349"/>
      <c r="X258" s="346"/>
      <c r="Y258" s="419"/>
      <c r="Z258" s="355"/>
      <c r="AA258" s="355"/>
      <c r="AB258" s="413"/>
      <c r="AC258" s="434"/>
    </row>
    <row r="259" spans="1:30" s="130" customFormat="1" ht="15" hidden="1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43"/>
      <c r="O259" s="422"/>
      <c r="P259" s="428"/>
      <c r="Q259" s="422"/>
      <c r="R259" s="428"/>
      <c r="S259" s="343"/>
      <c r="T259" s="343"/>
      <c r="U259" s="349"/>
      <c r="V259" s="346"/>
      <c r="W259" s="349"/>
      <c r="X259" s="346"/>
      <c r="Y259" s="419"/>
      <c r="Z259" s="355"/>
      <c r="AA259" s="355"/>
      <c r="AB259" s="413"/>
      <c r="AC259" s="434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43"/>
      <c r="O260" s="422"/>
      <c r="P260" s="428"/>
      <c r="Q260" s="422"/>
      <c r="R260" s="428"/>
      <c r="S260" s="343"/>
      <c r="T260" s="343"/>
      <c r="U260" s="349"/>
      <c r="V260" s="346"/>
      <c r="W260" s="349"/>
      <c r="X260" s="346"/>
      <c r="Y260" s="419"/>
      <c r="Z260" s="355"/>
      <c r="AA260" s="355"/>
      <c r="AB260" s="413"/>
      <c r="AC260" s="434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43"/>
      <c r="O261" s="422"/>
      <c r="P261" s="428"/>
      <c r="Q261" s="422"/>
      <c r="R261" s="428"/>
      <c r="S261" s="343"/>
      <c r="T261" s="343"/>
      <c r="U261" s="349"/>
      <c r="V261" s="346"/>
      <c r="W261" s="349"/>
      <c r="X261" s="346"/>
      <c r="Y261" s="419"/>
      <c r="Z261" s="355"/>
      <c r="AA261" s="355"/>
      <c r="AB261" s="413"/>
      <c r="AC261" s="434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43"/>
      <c r="O262" s="422"/>
      <c r="P262" s="428"/>
      <c r="Q262" s="422"/>
      <c r="R262" s="428"/>
      <c r="S262" s="343"/>
      <c r="T262" s="343"/>
      <c r="U262" s="349"/>
      <c r="V262" s="346"/>
      <c r="W262" s="349"/>
      <c r="X262" s="346"/>
      <c r="Y262" s="419"/>
      <c r="Z262" s="355"/>
      <c r="AA262" s="355"/>
      <c r="AB262" s="413"/>
      <c r="AC262" s="434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43"/>
      <c r="O263" s="422"/>
      <c r="P263" s="428"/>
      <c r="Q263" s="422"/>
      <c r="R263" s="428"/>
      <c r="S263" s="343"/>
      <c r="T263" s="343"/>
      <c r="U263" s="349"/>
      <c r="V263" s="346"/>
      <c r="W263" s="349"/>
      <c r="X263" s="346"/>
      <c r="Y263" s="419"/>
      <c r="Z263" s="355"/>
      <c r="AA263" s="355"/>
      <c r="AB263" s="413"/>
      <c r="AC263" s="434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43"/>
      <c r="O264" s="422"/>
      <c r="P264" s="428"/>
      <c r="Q264" s="422"/>
      <c r="R264" s="428"/>
      <c r="S264" s="343"/>
      <c r="T264" s="343"/>
      <c r="U264" s="349"/>
      <c r="V264" s="346"/>
      <c r="W264" s="349"/>
      <c r="X264" s="346"/>
      <c r="Y264" s="419"/>
      <c r="Z264" s="355"/>
      <c r="AA264" s="355"/>
      <c r="AB264" s="413"/>
      <c r="AC264" s="434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43"/>
      <c r="O265" s="422"/>
      <c r="P265" s="428"/>
      <c r="Q265" s="422"/>
      <c r="R265" s="428"/>
      <c r="S265" s="343"/>
      <c r="T265" s="343"/>
      <c r="U265" s="349"/>
      <c r="V265" s="346"/>
      <c r="W265" s="349"/>
      <c r="X265" s="346"/>
      <c r="Y265" s="419"/>
      <c r="Z265" s="355"/>
      <c r="AA265" s="355"/>
      <c r="AB265" s="413"/>
      <c r="AC265" s="434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43"/>
      <c r="O266" s="422"/>
      <c r="P266" s="428"/>
      <c r="Q266" s="422"/>
      <c r="R266" s="428"/>
      <c r="S266" s="343"/>
      <c r="T266" s="343"/>
      <c r="U266" s="349"/>
      <c r="V266" s="346"/>
      <c r="W266" s="349"/>
      <c r="X266" s="346"/>
      <c r="Y266" s="419"/>
      <c r="Z266" s="355"/>
      <c r="AA266" s="355"/>
      <c r="AB266" s="413"/>
      <c r="AC266" s="434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43"/>
      <c r="O267" s="422"/>
      <c r="P267" s="428"/>
      <c r="Q267" s="422"/>
      <c r="R267" s="428"/>
      <c r="S267" s="343"/>
      <c r="T267" s="343"/>
      <c r="U267" s="349"/>
      <c r="V267" s="346"/>
      <c r="W267" s="349"/>
      <c r="X267" s="346"/>
      <c r="Y267" s="419"/>
      <c r="Z267" s="355"/>
      <c r="AA267" s="355"/>
      <c r="AB267" s="413"/>
      <c r="AC267" s="434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43"/>
      <c r="O268" s="422"/>
      <c r="P268" s="428"/>
      <c r="Q268" s="422"/>
      <c r="R268" s="428"/>
      <c r="S268" s="343"/>
      <c r="T268" s="343"/>
      <c r="U268" s="349"/>
      <c r="V268" s="346"/>
      <c r="W268" s="349"/>
      <c r="X268" s="346"/>
      <c r="Y268" s="419"/>
      <c r="Z268" s="355"/>
      <c r="AA268" s="355"/>
      <c r="AB268" s="413"/>
      <c r="AC268" s="434"/>
    </row>
    <row r="269" spans="1:30" s="130" customFormat="1" ht="15" hidden="1" customHeight="1" x14ac:dyDescent="0.25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43"/>
      <c r="O269" s="422"/>
      <c r="P269" s="428"/>
      <c r="Q269" s="422"/>
      <c r="R269" s="428"/>
      <c r="S269" s="343"/>
      <c r="T269" s="343"/>
      <c r="U269" s="349"/>
      <c r="V269" s="346"/>
      <c r="W269" s="349"/>
      <c r="X269" s="346"/>
      <c r="Y269" s="419"/>
      <c r="Z269" s="355"/>
      <c r="AA269" s="355"/>
      <c r="AB269" s="413"/>
      <c r="AC269" s="434"/>
    </row>
    <row r="270" spans="1:30" s="130" customFormat="1" ht="15" hidden="1" x14ac:dyDescent="0.25">
      <c r="A270" s="109"/>
      <c r="B270" s="330">
        <f>SUM(M251:M270)</f>
        <v>0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44"/>
      <c r="O270" s="423"/>
      <c r="P270" s="429"/>
      <c r="Q270" s="423"/>
      <c r="R270" s="429"/>
      <c r="S270" s="344"/>
      <c r="T270" s="344"/>
      <c r="U270" s="350"/>
      <c r="V270" s="347"/>
      <c r="W270" s="350"/>
      <c r="X270" s="347"/>
      <c r="Y270" s="420"/>
      <c r="Z270" s="356"/>
      <c r="AA270" s="356"/>
      <c r="AB270" s="414"/>
      <c r="AC270" s="435"/>
    </row>
    <row r="271" spans="1:30" s="130" customFormat="1" hidden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1"/>
        <v/>
      </c>
      <c r="L271" s="327" t="str">
        <f t="shared" si="12"/>
        <v/>
      </c>
      <c r="M271" s="188">
        <f t="shared" si="14"/>
        <v>0</v>
      </c>
      <c r="N271" s="342">
        <f>'[2]danh sach'!O24</f>
        <v>43.5</v>
      </c>
      <c r="O271" s="421"/>
      <c r="P271" s="427">
        <f>SUM(M271:M290)+N271+O271</f>
        <v>43.5</v>
      </c>
      <c r="Q271" s="421"/>
      <c r="R271" s="427">
        <f>'Mau B2'!L24</f>
        <v>44</v>
      </c>
      <c r="S271" s="342">
        <f>'[2]danh sach'!J24</f>
        <v>290</v>
      </c>
      <c r="T271" s="342">
        <f>'[3]danh sach'!R23</f>
        <v>246.5</v>
      </c>
      <c r="U271" s="348">
        <v>500</v>
      </c>
      <c r="V271" s="345">
        <f>U271</f>
        <v>500</v>
      </c>
      <c r="W271" s="348">
        <v>360</v>
      </c>
      <c r="X271" s="345">
        <f>W271</f>
        <v>360</v>
      </c>
      <c r="Y271" s="418">
        <f>ROUND((P271-T271),1)</f>
        <v>-203</v>
      </c>
      <c r="Z271" s="354">
        <f>IF(OR(SUM(V271:V290)="",SUM(Q271:Q290)=""),0,ROUND(IF(SUM(U271:U290)=500,(SUM(Q271:Q290)-SUM(V271:V290))/3.2,IF(SUM(U271:U290)=600,(SUM(Q271:Q290)-SUM(V271:V290))/2.8,0)),1))</f>
        <v>-156.30000000000001</v>
      </c>
      <c r="AA271" s="354">
        <f>IF(OR(SUM(X271:X290)="",SUM(R271:R290)=""),0,ROUND(IF(SUM(W271:W290)=360,(SUM(R271:R290)-SUM(X271:X290))/3.2,IF(SUM(W271:W290)=260,(SUM(R271:R290)-SUM(X271:X290))/2.8,0)),1))</f>
        <v>-98.8</v>
      </c>
      <c r="AB271" s="412"/>
      <c r="AC271" s="433">
        <f>SUM(Y271:AA290)</f>
        <v>-458.1</v>
      </c>
      <c r="AD271" s="17" t="s">
        <v>225</v>
      </c>
    </row>
    <row r="272" spans="1:30" s="130" customFormat="1" ht="15" hidden="1" x14ac:dyDescent="0.2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1"/>
        <v/>
      </c>
      <c r="L272" s="327" t="str">
        <f t="shared" si="12"/>
        <v/>
      </c>
      <c r="M272" s="188">
        <f t="shared" si="14"/>
        <v>0</v>
      </c>
      <c r="N272" s="343"/>
      <c r="O272" s="422"/>
      <c r="P272" s="428"/>
      <c r="Q272" s="422"/>
      <c r="R272" s="428"/>
      <c r="S272" s="343"/>
      <c r="T272" s="343"/>
      <c r="U272" s="349"/>
      <c r="V272" s="346"/>
      <c r="W272" s="349"/>
      <c r="X272" s="346"/>
      <c r="Y272" s="419"/>
      <c r="Z272" s="355"/>
      <c r="AA272" s="355"/>
      <c r="AB272" s="413"/>
      <c r="AC272" s="434"/>
    </row>
    <row r="273" spans="1:29" s="130" customFormat="1" ht="15" hidden="1" x14ac:dyDescent="0.2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1"/>
        <v/>
      </c>
      <c r="L273" s="327" t="str">
        <f t="shared" si="12"/>
        <v/>
      </c>
      <c r="M273" s="188">
        <f t="shared" si="14"/>
        <v>0</v>
      </c>
      <c r="N273" s="343"/>
      <c r="O273" s="422"/>
      <c r="P273" s="428"/>
      <c r="Q273" s="422"/>
      <c r="R273" s="428"/>
      <c r="S273" s="343"/>
      <c r="T273" s="343"/>
      <c r="U273" s="349"/>
      <c r="V273" s="346"/>
      <c r="W273" s="349"/>
      <c r="X273" s="346"/>
      <c r="Y273" s="419"/>
      <c r="Z273" s="355"/>
      <c r="AA273" s="355"/>
      <c r="AB273" s="413"/>
      <c r="AC273" s="434"/>
    </row>
    <row r="274" spans="1:29" s="130" customFormat="1" ht="15" hidden="1" x14ac:dyDescent="0.2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0</v>
      </c>
      <c r="N274" s="343"/>
      <c r="O274" s="422"/>
      <c r="P274" s="428"/>
      <c r="Q274" s="422"/>
      <c r="R274" s="428"/>
      <c r="S274" s="343"/>
      <c r="T274" s="343"/>
      <c r="U274" s="349"/>
      <c r="V274" s="346"/>
      <c r="W274" s="349"/>
      <c r="X274" s="346"/>
      <c r="Y274" s="419"/>
      <c r="Z274" s="355"/>
      <c r="AA274" s="355"/>
      <c r="AB274" s="413"/>
      <c r="AC274" s="434"/>
    </row>
    <row r="275" spans="1:29" s="130" customFormat="1" ht="15" hidden="1" x14ac:dyDescent="0.2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43"/>
      <c r="O275" s="422"/>
      <c r="P275" s="428"/>
      <c r="Q275" s="422"/>
      <c r="R275" s="428"/>
      <c r="S275" s="343"/>
      <c r="T275" s="343"/>
      <c r="U275" s="349"/>
      <c r="V275" s="346"/>
      <c r="W275" s="349"/>
      <c r="X275" s="346"/>
      <c r="Y275" s="419"/>
      <c r="Z275" s="355"/>
      <c r="AA275" s="355"/>
      <c r="AB275" s="413"/>
      <c r="AC275" s="434"/>
    </row>
    <row r="276" spans="1:29" s="130" customFormat="1" ht="15" hidden="1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43"/>
      <c r="O276" s="422"/>
      <c r="P276" s="428"/>
      <c r="Q276" s="422"/>
      <c r="R276" s="428"/>
      <c r="S276" s="343"/>
      <c r="T276" s="343"/>
      <c r="U276" s="349"/>
      <c r="V276" s="346"/>
      <c r="W276" s="349"/>
      <c r="X276" s="346"/>
      <c r="Y276" s="419"/>
      <c r="Z276" s="355"/>
      <c r="AA276" s="355"/>
      <c r="AB276" s="413"/>
      <c r="AC276" s="434"/>
    </row>
    <row r="277" spans="1:29" s="130" customFormat="1" ht="15" hidden="1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43"/>
      <c r="O277" s="422"/>
      <c r="P277" s="428"/>
      <c r="Q277" s="422"/>
      <c r="R277" s="428"/>
      <c r="S277" s="343"/>
      <c r="T277" s="343"/>
      <c r="U277" s="349"/>
      <c r="V277" s="346"/>
      <c r="W277" s="349"/>
      <c r="X277" s="346"/>
      <c r="Y277" s="419"/>
      <c r="Z277" s="355"/>
      <c r="AA277" s="355"/>
      <c r="AB277" s="413"/>
      <c r="AC277" s="434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43"/>
      <c r="O278" s="422"/>
      <c r="P278" s="428"/>
      <c r="Q278" s="422"/>
      <c r="R278" s="428"/>
      <c r="S278" s="343"/>
      <c r="T278" s="343"/>
      <c r="U278" s="349"/>
      <c r="V278" s="346"/>
      <c r="W278" s="349"/>
      <c r="X278" s="346"/>
      <c r="Y278" s="419"/>
      <c r="Z278" s="355"/>
      <c r="AA278" s="355"/>
      <c r="AB278" s="413"/>
      <c r="AC278" s="434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43"/>
      <c r="O279" s="422"/>
      <c r="P279" s="428"/>
      <c r="Q279" s="422"/>
      <c r="R279" s="428"/>
      <c r="S279" s="343"/>
      <c r="T279" s="343"/>
      <c r="U279" s="349"/>
      <c r="V279" s="346"/>
      <c r="W279" s="349"/>
      <c r="X279" s="346"/>
      <c r="Y279" s="419"/>
      <c r="Z279" s="355"/>
      <c r="AA279" s="355"/>
      <c r="AB279" s="413"/>
      <c r="AC279" s="434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43"/>
      <c r="O280" s="422"/>
      <c r="P280" s="428"/>
      <c r="Q280" s="422"/>
      <c r="R280" s="428"/>
      <c r="S280" s="343"/>
      <c r="T280" s="343"/>
      <c r="U280" s="349"/>
      <c r="V280" s="346"/>
      <c r="W280" s="349"/>
      <c r="X280" s="346"/>
      <c r="Y280" s="419"/>
      <c r="Z280" s="355"/>
      <c r="AA280" s="355"/>
      <c r="AB280" s="413"/>
      <c r="AC280" s="434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43"/>
      <c r="O281" s="422"/>
      <c r="P281" s="428"/>
      <c r="Q281" s="422"/>
      <c r="R281" s="428"/>
      <c r="S281" s="343"/>
      <c r="T281" s="343"/>
      <c r="U281" s="349"/>
      <c r="V281" s="346"/>
      <c r="W281" s="349"/>
      <c r="X281" s="346"/>
      <c r="Y281" s="419"/>
      <c r="Z281" s="355"/>
      <c r="AA281" s="355"/>
      <c r="AB281" s="413"/>
      <c r="AC281" s="434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43"/>
      <c r="O282" s="422"/>
      <c r="P282" s="428"/>
      <c r="Q282" s="422"/>
      <c r="R282" s="428"/>
      <c r="S282" s="343"/>
      <c r="T282" s="343"/>
      <c r="U282" s="349"/>
      <c r="V282" s="346"/>
      <c r="W282" s="349"/>
      <c r="X282" s="346"/>
      <c r="Y282" s="419"/>
      <c r="Z282" s="355"/>
      <c r="AA282" s="355"/>
      <c r="AB282" s="413"/>
      <c r="AC282" s="434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43"/>
      <c r="O283" s="422"/>
      <c r="P283" s="428"/>
      <c r="Q283" s="422"/>
      <c r="R283" s="428"/>
      <c r="S283" s="343"/>
      <c r="T283" s="343"/>
      <c r="U283" s="349"/>
      <c r="V283" s="346"/>
      <c r="W283" s="349"/>
      <c r="X283" s="346"/>
      <c r="Y283" s="419"/>
      <c r="Z283" s="355"/>
      <c r="AA283" s="355"/>
      <c r="AB283" s="413"/>
      <c r="AC283" s="434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43"/>
      <c r="O284" s="422"/>
      <c r="P284" s="428"/>
      <c r="Q284" s="422"/>
      <c r="R284" s="428"/>
      <c r="S284" s="343"/>
      <c r="T284" s="343"/>
      <c r="U284" s="349"/>
      <c r="V284" s="346"/>
      <c r="W284" s="349"/>
      <c r="X284" s="346"/>
      <c r="Y284" s="419"/>
      <c r="Z284" s="355"/>
      <c r="AA284" s="355"/>
      <c r="AB284" s="413"/>
      <c r="AC284" s="434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43"/>
      <c r="O285" s="422"/>
      <c r="P285" s="428"/>
      <c r="Q285" s="422"/>
      <c r="R285" s="428"/>
      <c r="S285" s="343"/>
      <c r="T285" s="343"/>
      <c r="U285" s="349"/>
      <c r="V285" s="346"/>
      <c r="W285" s="349"/>
      <c r="X285" s="346"/>
      <c r="Y285" s="419"/>
      <c r="Z285" s="355"/>
      <c r="AA285" s="355"/>
      <c r="AB285" s="413"/>
      <c r="AC285" s="434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43"/>
      <c r="O286" s="422"/>
      <c r="P286" s="428"/>
      <c r="Q286" s="422"/>
      <c r="R286" s="428"/>
      <c r="S286" s="343"/>
      <c r="T286" s="343"/>
      <c r="U286" s="349"/>
      <c r="V286" s="346"/>
      <c r="W286" s="349"/>
      <c r="X286" s="346"/>
      <c r="Y286" s="419"/>
      <c r="Z286" s="355"/>
      <c r="AA286" s="355"/>
      <c r="AB286" s="413"/>
      <c r="AC286" s="434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43"/>
      <c r="O287" s="422"/>
      <c r="P287" s="428"/>
      <c r="Q287" s="422"/>
      <c r="R287" s="428"/>
      <c r="S287" s="343"/>
      <c r="T287" s="343"/>
      <c r="U287" s="349"/>
      <c r="V287" s="346"/>
      <c r="W287" s="349"/>
      <c r="X287" s="346"/>
      <c r="Y287" s="419"/>
      <c r="Z287" s="355"/>
      <c r="AA287" s="355"/>
      <c r="AB287" s="413"/>
      <c r="AC287" s="434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43"/>
      <c r="O288" s="422"/>
      <c r="P288" s="428"/>
      <c r="Q288" s="422"/>
      <c r="R288" s="428"/>
      <c r="S288" s="343"/>
      <c r="T288" s="343"/>
      <c r="U288" s="349"/>
      <c r="V288" s="346"/>
      <c r="W288" s="349"/>
      <c r="X288" s="346"/>
      <c r="Y288" s="419"/>
      <c r="Z288" s="355"/>
      <c r="AA288" s="355"/>
      <c r="AB288" s="413"/>
      <c r="AC288" s="434"/>
    </row>
    <row r="289" spans="1:30" s="130" customFormat="1" ht="15" hidden="1" customHeight="1" x14ac:dyDescent="0.25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43"/>
      <c r="O289" s="422"/>
      <c r="P289" s="428"/>
      <c r="Q289" s="422"/>
      <c r="R289" s="428"/>
      <c r="S289" s="343"/>
      <c r="T289" s="343"/>
      <c r="U289" s="349"/>
      <c r="V289" s="346"/>
      <c r="W289" s="349"/>
      <c r="X289" s="346"/>
      <c r="Y289" s="419"/>
      <c r="Z289" s="355"/>
      <c r="AA289" s="355"/>
      <c r="AB289" s="413"/>
      <c r="AC289" s="434"/>
    </row>
    <row r="290" spans="1:30" s="130" customFormat="1" ht="15" hidden="1" x14ac:dyDescent="0.25">
      <c r="A290" s="109"/>
      <c r="B290" s="330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44"/>
      <c r="O290" s="423"/>
      <c r="P290" s="429"/>
      <c r="Q290" s="423"/>
      <c r="R290" s="429"/>
      <c r="S290" s="344"/>
      <c r="T290" s="344"/>
      <c r="U290" s="350"/>
      <c r="V290" s="347"/>
      <c r="W290" s="350"/>
      <c r="X290" s="347"/>
      <c r="Y290" s="420"/>
      <c r="Z290" s="356"/>
      <c r="AA290" s="356"/>
      <c r="AB290" s="414"/>
      <c r="AC290" s="435"/>
    </row>
    <row r="291" spans="1:30" s="130" customFormat="1" x14ac:dyDescent="0.3">
      <c r="A291" s="131">
        <v>15</v>
      </c>
      <c r="B291" s="338" t="str">
        <f>'[1]danh sach'!B25</f>
        <v>Trần Trung</v>
      </c>
      <c r="C291" s="339" t="str">
        <f>'[1]danh sach'!C25</f>
        <v>Hiếu</v>
      </c>
      <c r="D291" s="126" t="s">
        <v>247</v>
      </c>
      <c r="E291" s="265" t="s">
        <v>256</v>
      </c>
      <c r="F291" s="128">
        <v>1</v>
      </c>
      <c r="G291" s="276"/>
      <c r="H291" s="276">
        <v>60</v>
      </c>
      <c r="I291" s="290">
        <v>25</v>
      </c>
      <c r="J291" s="290"/>
      <c r="K291" s="327" t="str">
        <f t="shared" si="15"/>
        <v/>
      </c>
      <c r="L291" s="327">
        <f t="shared" si="16"/>
        <v>1.1000000000000001</v>
      </c>
      <c r="M291" s="188">
        <f t="shared" si="14"/>
        <v>44</v>
      </c>
      <c r="N291" s="342">
        <f>'[2]danh sach'!O25</f>
        <v>43.5</v>
      </c>
      <c r="O291" s="421"/>
      <c r="P291" s="427">
        <f>SUM(M291:M310)+N291+O291</f>
        <v>263.5</v>
      </c>
      <c r="Q291" s="421"/>
      <c r="R291" s="427">
        <f>'Mau B2'!L25</f>
        <v>44</v>
      </c>
      <c r="S291" s="342">
        <f>'[2]danh sach'!J25</f>
        <v>290</v>
      </c>
      <c r="T291" s="342">
        <f>'[3]danh sach'!R24</f>
        <v>246.5</v>
      </c>
      <c r="U291" s="348">
        <v>500</v>
      </c>
      <c r="V291" s="345">
        <f>U291</f>
        <v>500</v>
      </c>
      <c r="W291" s="348">
        <v>360</v>
      </c>
      <c r="X291" s="345">
        <f>W291</f>
        <v>360</v>
      </c>
      <c r="Y291" s="418">
        <f>ROUND((P291-T291),1)</f>
        <v>17</v>
      </c>
      <c r="Z291" s="354">
        <f>IF(OR(SUM(V291:V310)="",SUM(Q291:Q310)=""),0,ROUND(IF(SUM(U291:U310)=500,(SUM(Q291:Q310)-SUM(V291:V310))/3.2,IF(SUM(U291:U310)=600,(SUM(Q291:Q310)-SUM(V291:V310))/2.8,0)),1))</f>
        <v>-156.30000000000001</v>
      </c>
      <c r="AA291" s="354">
        <f>IF(OR(SUM(X291:X310)="",SUM(R291:R310)=""),0,ROUND(IF(SUM(W291:W310)=360,(SUM(R291:R310)-SUM(X291:X310))/3.2,IF(SUM(W291:W310)=260,(SUM(R291:R310)-SUM(X291:X310))/2.8,0)),1))</f>
        <v>-98.8</v>
      </c>
      <c r="AB291" s="412"/>
      <c r="AC291" s="433">
        <f>SUM(Y291:AA310)</f>
        <v>-238.10000000000002</v>
      </c>
      <c r="AD291" s="17" t="s">
        <v>226</v>
      </c>
    </row>
    <row r="292" spans="1:30" s="130" customFormat="1" ht="15" x14ac:dyDescent="0.25">
      <c r="A292" s="108"/>
      <c r="B292" s="163"/>
      <c r="C292" s="164"/>
      <c r="D292" s="126" t="s">
        <v>247</v>
      </c>
      <c r="E292" s="265" t="s">
        <v>249</v>
      </c>
      <c r="F292" s="128">
        <v>1</v>
      </c>
      <c r="G292" s="276"/>
      <c r="H292" s="276">
        <v>60</v>
      </c>
      <c r="I292" s="290">
        <v>24</v>
      </c>
      <c r="J292" s="290"/>
      <c r="K292" s="327" t="str">
        <f t="shared" si="15"/>
        <v/>
      </c>
      <c r="L292" s="327">
        <f t="shared" si="16"/>
        <v>1.1000000000000001</v>
      </c>
      <c r="M292" s="188">
        <f t="shared" si="14"/>
        <v>44</v>
      </c>
      <c r="N292" s="343"/>
      <c r="O292" s="422"/>
      <c r="P292" s="428"/>
      <c r="Q292" s="422"/>
      <c r="R292" s="428"/>
      <c r="S292" s="343"/>
      <c r="T292" s="343"/>
      <c r="U292" s="349"/>
      <c r="V292" s="346"/>
      <c r="W292" s="349"/>
      <c r="X292" s="346"/>
      <c r="Y292" s="419"/>
      <c r="Z292" s="355"/>
      <c r="AA292" s="355"/>
      <c r="AB292" s="413"/>
      <c r="AC292" s="434"/>
    </row>
    <row r="293" spans="1:30" s="130" customFormat="1" ht="15" x14ac:dyDescent="0.25">
      <c r="A293" s="108"/>
      <c r="B293" s="163"/>
      <c r="C293" s="164"/>
      <c r="D293" s="126" t="s">
        <v>247</v>
      </c>
      <c r="E293" s="265" t="s">
        <v>252</v>
      </c>
      <c r="F293" s="128">
        <v>1</v>
      </c>
      <c r="G293" s="276"/>
      <c r="H293" s="276">
        <v>60</v>
      </c>
      <c r="I293" s="290">
        <v>24</v>
      </c>
      <c r="J293" s="290"/>
      <c r="K293" s="327" t="str">
        <f t="shared" si="15"/>
        <v/>
      </c>
      <c r="L293" s="327">
        <f t="shared" si="16"/>
        <v>1.1000000000000001</v>
      </c>
      <c r="M293" s="188">
        <f t="shared" si="14"/>
        <v>44</v>
      </c>
      <c r="N293" s="343"/>
      <c r="O293" s="422"/>
      <c r="P293" s="428"/>
      <c r="Q293" s="422"/>
      <c r="R293" s="428"/>
      <c r="S293" s="343"/>
      <c r="T293" s="343"/>
      <c r="U293" s="349"/>
      <c r="V293" s="346"/>
      <c r="W293" s="349"/>
      <c r="X293" s="346"/>
      <c r="Y293" s="419"/>
      <c r="Z293" s="355"/>
      <c r="AA293" s="355"/>
      <c r="AB293" s="413"/>
      <c r="AC293" s="434"/>
    </row>
    <row r="294" spans="1:30" s="130" customFormat="1" ht="15" x14ac:dyDescent="0.25">
      <c r="A294" s="108"/>
      <c r="B294" s="163"/>
      <c r="C294" s="164"/>
      <c r="D294" s="151" t="s">
        <v>277</v>
      </c>
      <c r="E294" s="265" t="s">
        <v>275</v>
      </c>
      <c r="F294" s="128">
        <v>1</v>
      </c>
      <c r="G294" s="276"/>
      <c r="H294" s="276">
        <v>120</v>
      </c>
      <c r="I294" s="290">
        <v>32</v>
      </c>
      <c r="J294" s="290"/>
      <c r="K294" s="327" t="str">
        <f t="shared" si="15"/>
        <v/>
      </c>
      <c r="L294" s="327">
        <f t="shared" si="16"/>
        <v>1.1000000000000001</v>
      </c>
      <c r="M294" s="188">
        <f t="shared" si="14"/>
        <v>88</v>
      </c>
      <c r="N294" s="343"/>
      <c r="O294" s="422"/>
      <c r="P294" s="428"/>
      <c r="Q294" s="422"/>
      <c r="R294" s="428"/>
      <c r="S294" s="343"/>
      <c r="T294" s="343"/>
      <c r="U294" s="349"/>
      <c r="V294" s="346"/>
      <c r="W294" s="349"/>
      <c r="X294" s="346"/>
      <c r="Y294" s="419"/>
      <c r="Z294" s="355"/>
      <c r="AA294" s="355"/>
      <c r="AB294" s="413"/>
      <c r="AC294" s="434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5"/>
        <v/>
      </c>
      <c r="L295" s="327" t="str">
        <f t="shared" si="16"/>
        <v/>
      </c>
      <c r="M295" s="188">
        <f t="shared" si="14"/>
        <v>0</v>
      </c>
      <c r="N295" s="343"/>
      <c r="O295" s="422"/>
      <c r="P295" s="428"/>
      <c r="Q295" s="422"/>
      <c r="R295" s="428"/>
      <c r="S295" s="343"/>
      <c r="T295" s="343"/>
      <c r="U295" s="349"/>
      <c r="V295" s="346"/>
      <c r="W295" s="349"/>
      <c r="X295" s="346"/>
      <c r="Y295" s="419"/>
      <c r="Z295" s="355"/>
      <c r="AA295" s="355"/>
      <c r="AB295" s="413"/>
      <c r="AC295" s="434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5"/>
        <v/>
      </c>
      <c r="L296" s="327" t="str">
        <f t="shared" si="16"/>
        <v/>
      </c>
      <c r="M296" s="188">
        <f t="shared" si="14"/>
        <v>0</v>
      </c>
      <c r="N296" s="343"/>
      <c r="O296" s="422"/>
      <c r="P296" s="428"/>
      <c r="Q296" s="422"/>
      <c r="R296" s="428"/>
      <c r="S296" s="343"/>
      <c r="T296" s="343"/>
      <c r="U296" s="349"/>
      <c r="V296" s="346"/>
      <c r="W296" s="349"/>
      <c r="X296" s="346"/>
      <c r="Y296" s="419"/>
      <c r="Z296" s="355"/>
      <c r="AA296" s="355"/>
      <c r="AB296" s="413"/>
      <c r="AC296" s="434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43"/>
      <c r="O297" s="422"/>
      <c r="P297" s="428"/>
      <c r="Q297" s="422"/>
      <c r="R297" s="428"/>
      <c r="S297" s="343"/>
      <c r="T297" s="343"/>
      <c r="U297" s="349"/>
      <c r="V297" s="346"/>
      <c r="W297" s="349"/>
      <c r="X297" s="346"/>
      <c r="Y297" s="419"/>
      <c r="Z297" s="355"/>
      <c r="AA297" s="355"/>
      <c r="AB297" s="413"/>
      <c r="AC297" s="434"/>
    </row>
    <row r="298" spans="1:30" s="130" customFormat="1" ht="15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43"/>
      <c r="O298" s="422"/>
      <c r="P298" s="428"/>
      <c r="Q298" s="422"/>
      <c r="R298" s="428"/>
      <c r="S298" s="343"/>
      <c r="T298" s="343"/>
      <c r="U298" s="349"/>
      <c r="V298" s="346"/>
      <c r="W298" s="349"/>
      <c r="X298" s="346"/>
      <c r="Y298" s="419"/>
      <c r="Z298" s="355"/>
      <c r="AA298" s="355"/>
      <c r="AB298" s="413"/>
      <c r="AC298" s="434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43"/>
      <c r="O299" s="422"/>
      <c r="P299" s="428"/>
      <c r="Q299" s="422"/>
      <c r="R299" s="428"/>
      <c r="S299" s="343"/>
      <c r="T299" s="343"/>
      <c r="U299" s="349"/>
      <c r="V299" s="346"/>
      <c r="W299" s="349"/>
      <c r="X299" s="346"/>
      <c r="Y299" s="419"/>
      <c r="Z299" s="355"/>
      <c r="AA299" s="355"/>
      <c r="AB299" s="413"/>
      <c r="AC299" s="434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43"/>
      <c r="O300" s="422"/>
      <c r="P300" s="428"/>
      <c r="Q300" s="422"/>
      <c r="R300" s="428"/>
      <c r="S300" s="343"/>
      <c r="T300" s="343"/>
      <c r="U300" s="349"/>
      <c r="V300" s="346"/>
      <c r="W300" s="349"/>
      <c r="X300" s="346"/>
      <c r="Y300" s="419"/>
      <c r="Z300" s="355"/>
      <c r="AA300" s="355"/>
      <c r="AB300" s="413"/>
      <c r="AC300" s="434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43"/>
      <c r="O301" s="422"/>
      <c r="P301" s="428"/>
      <c r="Q301" s="422"/>
      <c r="R301" s="428"/>
      <c r="S301" s="343"/>
      <c r="T301" s="343"/>
      <c r="U301" s="349"/>
      <c r="V301" s="346"/>
      <c r="W301" s="349"/>
      <c r="X301" s="346"/>
      <c r="Y301" s="419"/>
      <c r="Z301" s="355"/>
      <c r="AA301" s="355"/>
      <c r="AB301" s="413"/>
      <c r="AC301" s="434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43"/>
      <c r="O302" s="422"/>
      <c r="P302" s="428"/>
      <c r="Q302" s="422"/>
      <c r="R302" s="428"/>
      <c r="S302" s="343"/>
      <c r="T302" s="343"/>
      <c r="U302" s="349"/>
      <c r="V302" s="346"/>
      <c r="W302" s="349"/>
      <c r="X302" s="346"/>
      <c r="Y302" s="419"/>
      <c r="Z302" s="355"/>
      <c r="AA302" s="355"/>
      <c r="AB302" s="413"/>
      <c r="AC302" s="434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43"/>
      <c r="O303" s="422"/>
      <c r="P303" s="428"/>
      <c r="Q303" s="422"/>
      <c r="R303" s="428"/>
      <c r="S303" s="343"/>
      <c r="T303" s="343"/>
      <c r="U303" s="349"/>
      <c r="V303" s="346"/>
      <c r="W303" s="349"/>
      <c r="X303" s="346"/>
      <c r="Y303" s="419"/>
      <c r="Z303" s="355"/>
      <c r="AA303" s="355"/>
      <c r="AB303" s="413"/>
      <c r="AC303" s="434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43"/>
      <c r="O304" s="422"/>
      <c r="P304" s="428"/>
      <c r="Q304" s="422"/>
      <c r="R304" s="428"/>
      <c r="S304" s="343"/>
      <c r="T304" s="343"/>
      <c r="U304" s="349"/>
      <c r="V304" s="346"/>
      <c r="W304" s="349"/>
      <c r="X304" s="346"/>
      <c r="Y304" s="419"/>
      <c r="Z304" s="355"/>
      <c r="AA304" s="355"/>
      <c r="AB304" s="413"/>
      <c r="AC304" s="434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43"/>
      <c r="O305" s="422"/>
      <c r="P305" s="428"/>
      <c r="Q305" s="422"/>
      <c r="R305" s="428"/>
      <c r="S305" s="343"/>
      <c r="T305" s="343"/>
      <c r="U305" s="349"/>
      <c r="V305" s="346"/>
      <c r="W305" s="349"/>
      <c r="X305" s="346"/>
      <c r="Y305" s="419"/>
      <c r="Z305" s="355"/>
      <c r="AA305" s="355"/>
      <c r="AB305" s="413"/>
      <c r="AC305" s="434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43"/>
      <c r="O306" s="422"/>
      <c r="P306" s="428"/>
      <c r="Q306" s="422"/>
      <c r="R306" s="428"/>
      <c r="S306" s="343"/>
      <c r="T306" s="343"/>
      <c r="U306" s="349"/>
      <c r="V306" s="346"/>
      <c r="W306" s="349"/>
      <c r="X306" s="346"/>
      <c r="Y306" s="419"/>
      <c r="Z306" s="355"/>
      <c r="AA306" s="355"/>
      <c r="AB306" s="413"/>
      <c r="AC306" s="434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43"/>
      <c r="O307" s="422"/>
      <c r="P307" s="428"/>
      <c r="Q307" s="422"/>
      <c r="R307" s="428"/>
      <c r="S307" s="343"/>
      <c r="T307" s="343"/>
      <c r="U307" s="349"/>
      <c r="V307" s="346"/>
      <c r="W307" s="349"/>
      <c r="X307" s="346"/>
      <c r="Y307" s="419"/>
      <c r="Z307" s="355"/>
      <c r="AA307" s="355"/>
      <c r="AB307" s="413"/>
      <c r="AC307" s="434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43"/>
      <c r="O308" s="422"/>
      <c r="P308" s="428"/>
      <c r="Q308" s="422"/>
      <c r="R308" s="428"/>
      <c r="S308" s="343"/>
      <c r="T308" s="343"/>
      <c r="U308" s="349"/>
      <c r="V308" s="346"/>
      <c r="W308" s="349"/>
      <c r="X308" s="346"/>
      <c r="Y308" s="419"/>
      <c r="Z308" s="355"/>
      <c r="AA308" s="355"/>
      <c r="AB308" s="413"/>
      <c r="AC308" s="434"/>
    </row>
    <row r="309" spans="1:29" s="130" customFormat="1" ht="15" customHeight="1" x14ac:dyDescent="0.25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43"/>
      <c r="O309" s="422"/>
      <c r="P309" s="428"/>
      <c r="Q309" s="422"/>
      <c r="R309" s="428"/>
      <c r="S309" s="343"/>
      <c r="T309" s="343"/>
      <c r="U309" s="349"/>
      <c r="V309" s="346"/>
      <c r="W309" s="349"/>
      <c r="X309" s="346"/>
      <c r="Y309" s="419"/>
      <c r="Z309" s="355"/>
      <c r="AA309" s="355"/>
      <c r="AB309" s="413"/>
      <c r="AC309" s="434"/>
    </row>
    <row r="310" spans="1:29" s="130" customFormat="1" ht="15" x14ac:dyDescent="0.25">
      <c r="A310" s="109"/>
      <c r="B310" s="330">
        <f>SUM(M291:M310)</f>
        <v>220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44"/>
      <c r="O310" s="423"/>
      <c r="P310" s="429"/>
      <c r="Q310" s="423"/>
      <c r="R310" s="429"/>
      <c r="S310" s="344"/>
      <c r="T310" s="344"/>
      <c r="U310" s="350"/>
      <c r="V310" s="347"/>
      <c r="W310" s="350"/>
      <c r="X310" s="347"/>
      <c r="Y310" s="420"/>
      <c r="Z310" s="356"/>
      <c r="AA310" s="356"/>
      <c r="AB310" s="414"/>
      <c r="AC310" s="435"/>
    </row>
    <row r="311" spans="1:29" s="130" customFormat="1" ht="15" hidden="1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5"/>
        <v/>
      </c>
      <c r="L311" s="327" t="str">
        <f t="shared" si="16"/>
        <v/>
      </c>
      <c r="M311" s="188">
        <f t="shared" si="14"/>
        <v>0</v>
      </c>
      <c r="N311" s="342">
        <f>'[2]danh sach'!O26</f>
        <v>43.5</v>
      </c>
      <c r="O311" s="421"/>
      <c r="P311" s="427">
        <f>SUM(M311:M330)+N311+O311</f>
        <v>43.5</v>
      </c>
      <c r="Q311" s="421"/>
      <c r="R311" s="427">
        <f>'Mau B2'!L26</f>
        <v>44</v>
      </c>
      <c r="S311" s="342">
        <f>'[2]danh sach'!J26</f>
        <v>290</v>
      </c>
      <c r="T311" s="342">
        <f>'[3]danh sach'!R25</f>
        <v>246.5</v>
      </c>
      <c r="U311" s="348">
        <v>500</v>
      </c>
      <c r="V311" s="345">
        <f>U311</f>
        <v>500</v>
      </c>
      <c r="W311" s="348">
        <v>360</v>
      </c>
      <c r="X311" s="345">
        <f>W311</f>
        <v>360</v>
      </c>
      <c r="Y311" s="418">
        <f>ROUND((P311-T311),1)</f>
        <v>-203</v>
      </c>
      <c r="Z311" s="354">
        <f>IF(OR(SUM(V311:V330)="",SUM(Q311:Q330)=""),0,ROUND(IF(SUM(U311:U330)=500,(SUM(Q311:Q330)-SUM(V311:V330))/3.2,IF(SUM(U311:U330)=600,(SUM(Q311:Q330)-SUM(V311:V330))/2.8,0)),1))</f>
        <v>-156.30000000000001</v>
      </c>
      <c r="AA311" s="354">
        <f>IF(OR(SUM(X311:X330)="",SUM(R311:R330)=""),0,ROUND(IF(SUM(W311:W330)=360,(SUM(R311:R330)-SUM(X311:X330))/3.2,IF(SUM(W311:W330)=260,(SUM(R311:R330)-SUM(X311:X330))/2.8,0)),1))</f>
        <v>-98.8</v>
      </c>
      <c r="AB311" s="412"/>
      <c r="AC311" s="433">
        <f>SUM(Y311:AA330)</f>
        <v>-458.1</v>
      </c>
    </row>
    <row r="312" spans="1:29" s="130" customFormat="1" ht="15" hidden="1" x14ac:dyDescent="0.2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5"/>
        <v/>
      </c>
      <c r="L312" s="327" t="str">
        <f t="shared" si="16"/>
        <v/>
      </c>
      <c r="M312" s="188">
        <f t="shared" si="14"/>
        <v>0</v>
      </c>
      <c r="N312" s="343"/>
      <c r="O312" s="422"/>
      <c r="P312" s="428"/>
      <c r="Q312" s="422"/>
      <c r="R312" s="428"/>
      <c r="S312" s="343"/>
      <c r="T312" s="343"/>
      <c r="U312" s="349"/>
      <c r="V312" s="346"/>
      <c r="W312" s="349"/>
      <c r="X312" s="346"/>
      <c r="Y312" s="419"/>
      <c r="Z312" s="355"/>
      <c r="AA312" s="355"/>
      <c r="AB312" s="413"/>
      <c r="AC312" s="434"/>
    </row>
    <row r="313" spans="1:29" s="130" customFormat="1" ht="15" hidden="1" x14ac:dyDescent="0.2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5"/>
        <v/>
      </c>
      <c r="L313" s="327" t="str">
        <f t="shared" si="16"/>
        <v/>
      </c>
      <c r="M313" s="188">
        <f t="shared" si="14"/>
        <v>0</v>
      </c>
      <c r="N313" s="343"/>
      <c r="O313" s="422"/>
      <c r="P313" s="428"/>
      <c r="Q313" s="422"/>
      <c r="R313" s="428"/>
      <c r="S313" s="343"/>
      <c r="T313" s="343"/>
      <c r="U313" s="349"/>
      <c r="V313" s="346"/>
      <c r="W313" s="349"/>
      <c r="X313" s="346"/>
      <c r="Y313" s="419"/>
      <c r="Z313" s="355"/>
      <c r="AA313" s="355"/>
      <c r="AB313" s="413"/>
      <c r="AC313" s="434"/>
    </row>
    <row r="314" spans="1:29" s="130" customFormat="1" ht="15" hidden="1" x14ac:dyDescent="0.2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5"/>
        <v/>
      </c>
      <c r="L314" s="327" t="str">
        <f t="shared" si="16"/>
        <v/>
      </c>
      <c r="M314" s="188">
        <f t="shared" si="14"/>
        <v>0</v>
      </c>
      <c r="N314" s="343"/>
      <c r="O314" s="422"/>
      <c r="P314" s="428"/>
      <c r="Q314" s="422"/>
      <c r="R314" s="428"/>
      <c r="S314" s="343"/>
      <c r="T314" s="343"/>
      <c r="U314" s="349"/>
      <c r="V314" s="346"/>
      <c r="W314" s="349"/>
      <c r="X314" s="346"/>
      <c r="Y314" s="419"/>
      <c r="Z314" s="355"/>
      <c r="AA314" s="355"/>
      <c r="AB314" s="413"/>
      <c r="AC314" s="434"/>
    </row>
    <row r="315" spans="1:29" s="130" customFormat="1" ht="15" hidden="1" x14ac:dyDescent="0.2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5"/>
        <v/>
      </c>
      <c r="L315" s="327" t="str">
        <f t="shared" si="16"/>
        <v/>
      </c>
      <c r="M315" s="188">
        <f t="shared" si="14"/>
        <v>0</v>
      </c>
      <c r="N315" s="343"/>
      <c r="O315" s="422"/>
      <c r="P315" s="428"/>
      <c r="Q315" s="422"/>
      <c r="R315" s="428"/>
      <c r="S315" s="343"/>
      <c r="T315" s="343"/>
      <c r="U315" s="349"/>
      <c r="V315" s="346"/>
      <c r="W315" s="349"/>
      <c r="X315" s="346"/>
      <c r="Y315" s="419"/>
      <c r="Z315" s="355"/>
      <c r="AA315" s="355"/>
      <c r="AB315" s="413"/>
      <c r="AC315" s="434"/>
    </row>
    <row r="316" spans="1:29" s="130" customFormat="1" ht="15" hidden="1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43"/>
      <c r="O316" s="422"/>
      <c r="P316" s="428"/>
      <c r="Q316" s="422"/>
      <c r="R316" s="428"/>
      <c r="S316" s="343"/>
      <c r="T316" s="343"/>
      <c r="U316" s="349"/>
      <c r="V316" s="346"/>
      <c r="W316" s="349"/>
      <c r="X316" s="346"/>
      <c r="Y316" s="419"/>
      <c r="Z316" s="355"/>
      <c r="AA316" s="355"/>
      <c r="AB316" s="413"/>
      <c r="AC316" s="434"/>
    </row>
    <row r="317" spans="1:29" s="130" customFormat="1" ht="15" hidden="1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43"/>
      <c r="O317" s="422"/>
      <c r="P317" s="428"/>
      <c r="Q317" s="422"/>
      <c r="R317" s="428"/>
      <c r="S317" s="343"/>
      <c r="T317" s="343"/>
      <c r="U317" s="349"/>
      <c r="V317" s="346"/>
      <c r="W317" s="349"/>
      <c r="X317" s="346"/>
      <c r="Y317" s="419"/>
      <c r="Z317" s="355"/>
      <c r="AA317" s="355"/>
      <c r="AB317" s="413"/>
      <c r="AC317" s="434"/>
    </row>
    <row r="318" spans="1:29" s="130" customFormat="1" ht="15" hidden="1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43"/>
      <c r="O318" s="422"/>
      <c r="P318" s="428"/>
      <c r="Q318" s="422"/>
      <c r="R318" s="428"/>
      <c r="S318" s="343"/>
      <c r="T318" s="343"/>
      <c r="U318" s="349"/>
      <c r="V318" s="346"/>
      <c r="W318" s="349"/>
      <c r="X318" s="346"/>
      <c r="Y318" s="419"/>
      <c r="Z318" s="355"/>
      <c r="AA318" s="355"/>
      <c r="AB318" s="413"/>
      <c r="AC318" s="434"/>
    </row>
    <row r="319" spans="1:29" s="130" customFormat="1" ht="15" hidden="1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43"/>
      <c r="O319" s="422"/>
      <c r="P319" s="428"/>
      <c r="Q319" s="422"/>
      <c r="R319" s="428"/>
      <c r="S319" s="343"/>
      <c r="T319" s="343"/>
      <c r="U319" s="349"/>
      <c r="V319" s="346"/>
      <c r="W319" s="349"/>
      <c r="X319" s="346"/>
      <c r="Y319" s="419"/>
      <c r="Z319" s="355"/>
      <c r="AA319" s="355"/>
      <c r="AB319" s="413"/>
      <c r="AC319" s="434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43"/>
      <c r="O320" s="422"/>
      <c r="P320" s="428"/>
      <c r="Q320" s="422"/>
      <c r="R320" s="428"/>
      <c r="S320" s="343"/>
      <c r="T320" s="343"/>
      <c r="U320" s="349"/>
      <c r="V320" s="346"/>
      <c r="W320" s="349"/>
      <c r="X320" s="346"/>
      <c r="Y320" s="419"/>
      <c r="Z320" s="355"/>
      <c r="AA320" s="355"/>
      <c r="AB320" s="413"/>
      <c r="AC320" s="434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43"/>
      <c r="O321" s="422"/>
      <c r="P321" s="428"/>
      <c r="Q321" s="422"/>
      <c r="R321" s="428"/>
      <c r="S321" s="343"/>
      <c r="T321" s="343"/>
      <c r="U321" s="349"/>
      <c r="V321" s="346"/>
      <c r="W321" s="349"/>
      <c r="X321" s="346"/>
      <c r="Y321" s="419"/>
      <c r="Z321" s="355"/>
      <c r="AA321" s="355"/>
      <c r="AB321" s="413"/>
      <c r="AC321" s="434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43"/>
      <c r="O322" s="422"/>
      <c r="P322" s="428"/>
      <c r="Q322" s="422"/>
      <c r="R322" s="428"/>
      <c r="S322" s="343"/>
      <c r="T322" s="343"/>
      <c r="U322" s="349"/>
      <c r="V322" s="346"/>
      <c r="W322" s="349"/>
      <c r="X322" s="346"/>
      <c r="Y322" s="419"/>
      <c r="Z322" s="355"/>
      <c r="AA322" s="355"/>
      <c r="AB322" s="413"/>
      <c r="AC322" s="434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43"/>
      <c r="O323" s="422"/>
      <c r="P323" s="428"/>
      <c r="Q323" s="422"/>
      <c r="R323" s="428"/>
      <c r="S323" s="343"/>
      <c r="T323" s="343"/>
      <c r="U323" s="349"/>
      <c r="V323" s="346"/>
      <c r="W323" s="349"/>
      <c r="X323" s="346"/>
      <c r="Y323" s="419"/>
      <c r="Z323" s="355"/>
      <c r="AA323" s="355"/>
      <c r="AB323" s="413"/>
      <c r="AC323" s="434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43"/>
      <c r="O324" s="422"/>
      <c r="P324" s="428"/>
      <c r="Q324" s="422"/>
      <c r="R324" s="428"/>
      <c r="S324" s="343"/>
      <c r="T324" s="343"/>
      <c r="U324" s="349"/>
      <c r="V324" s="346"/>
      <c r="W324" s="349"/>
      <c r="X324" s="346"/>
      <c r="Y324" s="419"/>
      <c r="Z324" s="355"/>
      <c r="AA324" s="355"/>
      <c r="AB324" s="413"/>
      <c r="AC324" s="434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43"/>
      <c r="O325" s="422"/>
      <c r="P325" s="428"/>
      <c r="Q325" s="422"/>
      <c r="R325" s="428"/>
      <c r="S325" s="343"/>
      <c r="T325" s="343"/>
      <c r="U325" s="349"/>
      <c r="V325" s="346"/>
      <c r="W325" s="349"/>
      <c r="X325" s="346"/>
      <c r="Y325" s="419"/>
      <c r="Z325" s="355"/>
      <c r="AA325" s="355"/>
      <c r="AB325" s="413"/>
      <c r="AC325" s="434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43"/>
      <c r="O326" s="422"/>
      <c r="P326" s="428"/>
      <c r="Q326" s="422"/>
      <c r="R326" s="428"/>
      <c r="S326" s="343"/>
      <c r="T326" s="343"/>
      <c r="U326" s="349"/>
      <c r="V326" s="346"/>
      <c r="W326" s="349"/>
      <c r="X326" s="346"/>
      <c r="Y326" s="419"/>
      <c r="Z326" s="355"/>
      <c r="AA326" s="355"/>
      <c r="AB326" s="413"/>
      <c r="AC326" s="434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43"/>
      <c r="O327" s="422"/>
      <c r="P327" s="428"/>
      <c r="Q327" s="422"/>
      <c r="R327" s="428"/>
      <c r="S327" s="343"/>
      <c r="T327" s="343"/>
      <c r="U327" s="349"/>
      <c r="V327" s="346"/>
      <c r="W327" s="349"/>
      <c r="X327" s="346"/>
      <c r="Y327" s="419"/>
      <c r="Z327" s="355"/>
      <c r="AA327" s="355"/>
      <c r="AB327" s="413"/>
      <c r="AC327" s="434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43"/>
      <c r="O328" s="422"/>
      <c r="P328" s="428"/>
      <c r="Q328" s="422"/>
      <c r="R328" s="428"/>
      <c r="S328" s="343"/>
      <c r="T328" s="343"/>
      <c r="U328" s="349"/>
      <c r="V328" s="346"/>
      <c r="W328" s="349"/>
      <c r="X328" s="346"/>
      <c r="Y328" s="419"/>
      <c r="Z328" s="355"/>
      <c r="AA328" s="355"/>
      <c r="AB328" s="413"/>
      <c r="AC328" s="434"/>
    </row>
    <row r="329" spans="1:30" s="130" customFormat="1" ht="15" hidden="1" customHeight="1" x14ac:dyDescent="0.25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43"/>
      <c r="O329" s="422"/>
      <c r="P329" s="428"/>
      <c r="Q329" s="422"/>
      <c r="R329" s="428"/>
      <c r="S329" s="343"/>
      <c r="T329" s="343"/>
      <c r="U329" s="349"/>
      <c r="V329" s="346"/>
      <c r="W329" s="349"/>
      <c r="X329" s="346"/>
      <c r="Y329" s="419"/>
      <c r="Z329" s="355"/>
      <c r="AA329" s="355"/>
      <c r="AB329" s="413"/>
      <c r="AC329" s="434"/>
    </row>
    <row r="330" spans="1:30" s="130" customFormat="1" ht="15" hidden="1" x14ac:dyDescent="0.25">
      <c r="A330" s="109"/>
      <c r="B330" s="330">
        <f>SUM(M311:M330)</f>
        <v>0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44"/>
      <c r="O330" s="423"/>
      <c r="P330" s="429"/>
      <c r="Q330" s="423"/>
      <c r="R330" s="429"/>
      <c r="S330" s="344"/>
      <c r="T330" s="344"/>
      <c r="U330" s="350"/>
      <c r="V330" s="347"/>
      <c r="W330" s="350"/>
      <c r="X330" s="347"/>
      <c r="Y330" s="420"/>
      <c r="Z330" s="356"/>
      <c r="AA330" s="356"/>
      <c r="AB330" s="414"/>
      <c r="AC330" s="435"/>
    </row>
    <row r="331" spans="1:30" s="130" customFormat="1" ht="17.25" customHeight="1" x14ac:dyDescent="0.3">
      <c r="A331" s="131">
        <v>17</v>
      </c>
      <c r="B331" s="338" t="str">
        <f>'[1]danh sach'!B27</f>
        <v>Lê Thế</v>
      </c>
      <c r="C331" s="339" t="str">
        <f>'[1]danh sach'!C27</f>
        <v xml:space="preserve">Huân </v>
      </c>
      <c r="D331" s="126" t="s">
        <v>262</v>
      </c>
      <c r="E331" s="265" t="s">
        <v>266</v>
      </c>
      <c r="F331" s="128">
        <v>1</v>
      </c>
      <c r="G331" s="276">
        <v>45</v>
      </c>
      <c r="H331" s="276"/>
      <c r="I331" s="290">
        <v>48</v>
      </c>
      <c r="J331" s="290"/>
      <c r="K331" s="327">
        <f t="shared" si="15"/>
        <v>1.1000000000000001</v>
      </c>
      <c r="L331" s="327" t="str">
        <f t="shared" si="16"/>
        <v/>
      </c>
      <c r="M331" s="188">
        <f t="shared" si="14"/>
        <v>49.5</v>
      </c>
      <c r="N331" s="342"/>
      <c r="O331" s="421"/>
      <c r="P331" s="427">
        <f>SUM(M331:M350)+N331+O331</f>
        <v>308.5</v>
      </c>
      <c r="Q331" s="421"/>
      <c r="R331" s="427">
        <f>'Mau B2'!L27</f>
        <v>52</v>
      </c>
      <c r="S331" s="342">
        <f>'[2]danh sach'!J27</f>
        <v>290</v>
      </c>
      <c r="T331" s="342">
        <f>'[3]danh sach'!R26</f>
        <v>268.2</v>
      </c>
      <c r="U331" s="348">
        <v>500</v>
      </c>
      <c r="V331" s="345">
        <f>U331</f>
        <v>500</v>
      </c>
      <c r="W331" s="348">
        <v>360</v>
      </c>
      <c r="X331" s="345">
        <f>W331</f>
        <v>360</v>
      </c>
      <c r="Y331" s="418">
        <f>ROUND((P331-T331),1)</f>
        <v>40.299999999999997</v>
      </c>
      <c r="Z331" s="354">
        <f>IF(OR(SUM(V331:V350)="",SUM(Q331:Q350)=""),0,ROUND(IF(SUM(U331:U350)=500,(SUM(Q331:Q350)-SUM(V331:V350))/3.2,IF(SUM(U331:U350)=600,(SUM(Q331:Q350)-SUM(V331:V350))/2.8,0)),1))</f>
        <v>-156.30000000000001</v>
      </c>
      <c r="AA331" s="354">
        <f>IF(OR(SUM(X331:X350)="",SUM(R331:R350)=""),0,ROUND(IF(SUM(W331:W350)=360,(SUM(R331:R350)-SUM(X331:X350))/3.2,IF(SUM(W331:W350)=260,(SUM(R331:R350)-SUM(X331:X350))/2.8,0)),1))</f>
        <v>-96.3</v>
      </c>
      <c r="AB331" s="412"/>
      <c r="AC331" s="433">
        <f>SUM(Y331:AA350)</f>
        <v>-212.3</v>
      </c>
      <c r="AD331" s="17" t="s">
        <v>226</v>
      </c>
    </row>
    <row r="332" spans="1:30" s="130" customFormat="1" ht="15" x14ac:dyDescent="0.25">
      <c r="A332" s="108"/>
      <c r="B332" s="163"/>
      <c r="C332" s="164"/>
      <c r="D332" s="340" t="s">
        <v>274</v>
      </c>
      <c r="E332" s="265" t="s">
        <v>276</v>
      </c>
      <c r="F332" s="128">
        <v>1</v>
      </c>
      <c r="G332" s="276"/>
      <c r="H332" s="276">
        <v>120</v>
      </c>
      <c r="I332" s="290">
        <v>33</v>
      </c>
      <c r="J332" s="290"/>
      <c r="K332" s="327" t="str">
        <f t="shared" si="15"/>
        <v/>
      </c>
      <c r="L332" s="327">
        <f t="shared" si="16"/>
        <v>1.1000000000000001</v>
      </c>
      <c r="M332" s="188">
        <f t="shared" si="14"/>
        <v>88</v>
      </c>
      <c r="N332" s="343"/>
      <c r="O332" s="422"/>
      <c r="P332" s="428"/>
      <c r="Q332" s="422"/>
      <c r="R332" s="428"/>
      <c r="S332" s="343"/>
      <c r="T332" s="343"/>
      <c r="U332" s="349"/>
      <c r="V332" s="346"/>
      <c r="W332" s="349"/>
      <c r="X332" s="346"/>
      <c r="Y332" s="419"/>
      <c r="Z332" s="355"/>
      <c r="AA332" s="355"/>
      <c r="AB332" s="413"/>
      <c r="AC332" s="434"/>
    </row>
    <row r="333" spans="1:30" s="130" customFormat="1" ht="15" x14ac:dyDescent="0.25">
      <c r="A333" s="108"/>
      <c r="B333" s="163"/>
      <c r="C333" s="164"/>
      <c r="D333" s="126" t="s">
        <v>278</v>
      </c>
      <c r="E333" s="265" t="s">
        <v>275</v>
      </c>
      <c r="F333" s="128">
        <v>1</v>
      </c>
      <c r="G333" s="276"/>
      <c r="H333" s="276">
        <v>90</v>
      </c>
      <c r="I333" s="290">
        <v>32</v>
      </c>
      <c r="J333" s="290"/>
      <c r="K333" s="327" t="str">
        <f t="shared" si="15"/>
        <v/>
      </c>
      <c r="L333" s="327">
        <f t="shared" si="16"/>
        <v>1.1000000000000001</v>
      </c>
      <c r="M333" s="188">
        <f t="shared" si="14"/>
        <v>66</v>
      </c>
      <c r="N333" s="343"/>
      <c r="O333" s="422"/>
      <c r="P333" s="428"/>
      <c r="Q333" s="422"/>
      <c r="R333" s="428"/>
      <c r="S333" s="343"/>
      <c r="T333" s="343"/>
      <c r="U333" s="349"/>
      <c r="V333" s="346"/>
      <c r="W333" s="349"/>
      <c r="X333" s="346"/>
      <c r="Y333" s="419"/>
      <c r="Z333" s="355"/>
      <c r="AA333" s="355"/>
      <c r="AB333" s="413"/>
      <c r="AC333" s="434"/>
    </row>
    <row r="334" spans="1:30" s="130" customFormat="1" ht="15" x14ac:dyDescent="0.25">
      <c r="A334" s="108"/>
      <c r="B334" s="163"/>
      <c r="C334" s="164"/>
      <c r="D334" s="565" t="s">
        <v>300</v>
      </c>
      <c r="E334" s="566" t="s">
        <v>282</v>
      </c>
      <c r="F334" s="567">
        <v>1</v>
      </c>
      <c r="G334" s="568">
        <v>60</v>
      </c>
      <c r="H334" s="568"/>
      <c r="I334" s="290">
        <v>49</v>
      </c>
      <c r="J334" s="290"/>
      <c r="K334" s="327">
        <f t="shared" si="15"/>
        <v>1</v>
      </c>
      <c r="L334" s="327" t="str">
        <f t="shared" si="16"/>
        <v/>
      </c>
      <c r="M334" s="188">
        <f t="shared" si="14"/>
        <v>60</v>
      </c>
      <c r="N334" s="343"/>
      <c r="O334" s="422"/>
      <c r="P334" s="428"/>
      <c r="Q334" s="422"/>
      <c r="R334" s="428"/>
      <c r="S334" s="343"/>
      <c r="T334" s="343"/>
      <c r="U334" s="349"/>
      <c r="V334" s="346"/>
      <c r="W334" s="349"/>
      <c r="X334" s="346"/>
      <c r="Y334" s="419"/>
      <c r="Z334" s="355"/>
      <c r="AA334" s="355"/>
      <c r="AB334" s="413"/>
      <c r="AC334" s="434"/>
    </row>
    <row r="335" spans="1:30" s="130" customFormat="1" ht="15" x14ac:dyDescent="0.25">
      <c r="A335" s="108"/>
      <c r="B335" s="163"/>
      <c r="C335" s="164"/>
      <c r="D335" s="126" t="s">
        <v>283</v>
      </c>
      <c r="E335" s="265" t="s">
        <v>298</v>
      </c>
      <c r="F335" s="128">
        <v>1</v>
      </c>
      <c r="G335" s="276">
        <v>45</v>
      </c>
      <c r="H335" s="276"/>
      <c r="I335" s="290">
        <v>58</v>
      </c>
      <c r="J335" s="290"/>
      <c r="K335" s="327">
        <f t="shared" si="15"/>
        <v>1</v>
      </c>
      <c r="L335" s="327" t="str">
        <f t="shared" si="16"/>
        <v/>
      </c>
      <c r="M335" s="188">
        <f t="shared" si="14"/>
        <v>45</v>
      </c>
      <c r="N335" s="343"/>
      <c r="O335" s="422"/>
      <c r="P335" s="428"/>
      <c r="Q335" s="422"/>
      <c r="R335" s="428"/>
      <c r="S335" s="343"/>
      <c r="T335" s="343"/>
      <c r="U335" s="349"/>
      <c r="V335" s="346"/>
      <c r="W335" s="349"/>
      <c r="X335" s="346"/>
      <c r="Y335" s="419"/>
      <c r="Z335" s="355"/>
      <c r="AA335" s="355"/>
      <c r="AB335" s="413"/>
      <c r="AC335" s="434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4"/>
        <v>0</v>
      </c>
      <c r="N336" s="343"/>
      <c r="O336" s="422"/>
      <c r="P336" s="428"/>
      <c r="Q336" s="422"/>
      <c r="R336" s="428"/>
      <c r="S336" s="343"/>
      <c r="T336" s="343"/>
      <c r="U336" s="349"/>
      <c r="V336" s="346"/>
      <c r="W336" s="349"/>
      <c r="X336" s="346"/>
      <c r="Y336" s="419"/>
      <c r="Z336" s="355"/>
      <c r="AA336" s="355"/>
      <c r="AB336" s="413"/>
      <c r="AC336" s="434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43"/>
      <c r="O337" s="422"/>
      <c r="P337" s="428"/>
      <c r="Q337" s="422"/>
      <c r="R337" s="428"/>
      <c r="S337" s="343"/>
      <c r="T337" s="343"/>
      <c r="U337" s="349"/>
      <c r="V337" s="346"/>
      <c r="W337" s="349"/>
      <c r="X337" s="346"/>
      <c r="Y337" s="419"/>
      <c r="Z337" s="355"/>
      <c r="AA337" s="355"/>
      <c r="AB337" s="413"/>
      <c r="AC337" s="434"/>
    </row>
    <row r="338" spans="1:30" s="130" customFormat="1" ht="15" hidden="1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43"/>
      <c r="O338" s="422"/>
      <c r="P338" s="428"/>
      <c r="Q338" s="422"/>
      <c r="R338" s="428"/>
      <c r="S338" s="343"/>
      <c r="T338" s="343"/>
      <c r="U338" s="349"/>
      <c r="V338" s="346"/>
      <c r="W338" s="349"/>
      <c r="X338" s="346"/>
      <c r="Y338" s="419"/>
      <c r="Z338" s="355"/>
      <c r="AA338" s="355"/>
      <c r="AB338" s="413"/>
      <c r="AC338" s="434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43"/>
      <c r="O339" s="422"/>
      <c r="P339" s="428"/>
      <c r="Q339" s="422"/>
      <c r="R339" s="428"/>
      <c r="S339" s="343"/>
      <c r="T339" s="343"/>
      <c r="U339" s="349"/>
      <c r="V339" s="346"/>
      <c r="W339" s="349"/>
      <c r="X339" s="346"/>
      <c r="Y339" s="419"/>
      <c r="Z339" s="355"/>
      <c r="AA339" s="355"/>
      <c r="AB339" s="413"/>
      <c r="AC339" s="434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43"/>
      <c r="O340" s="422"/>
      <c r="P340" s="428"/>
      <c r="Q340" s="422"/>
      <c r="R340" s="428"/>
      <c r="S340" s="343"/>
      <c r="T340" s="343"/>
      <c r="U340" s="349"/>
      <c r="V340" s="346"/>
      <c r="W340" s="349"/>
      <c r="X340" s="346"/>
      <c r="Y340" s="419"/>
      <c r="Z340" s="355"/>
      <c r="AA340" s="355"/>
      <c r="AB340" s="413"/>
      <c r="AC340" s="434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43"/>
      <c r="O341" s="422"/>
      <c r="P341" s="428"/>
      <c r="Q341" s="422"/>
      <c r="R341" s="428"/>
      <c r="S341" s="343"/>
      <c r="T341" s="343"/>
      <c r="U341" s="349"/>
      <c r="V341" s="346"/>
      <c r="W341" s="349"/>
      <c r="X341" s="346"/>
      <c r="Y341" s="419"/>
      <c r="Z341" s="355"/>
      <c r="AA341" s="355"/>
      <c r="AB341" s="413"/>
      <c r="AC341" s="434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43"/>
      <c r="O342" s="422"/>
      <c r="P342" s="428"/>
      <c r="Q342" s="422"/>
      <c r="R342" s="428"/>
      <c r="S342" s="343"/>
      <c r="T342" s="343"/>
      <c r="U342" s="349"/>
      <c r="V342" s="346"/>
      <c r="W342" s="349"/>
      <c r="X342" s="346"/>
      <c r="Y342" s="419"/>
      <c r="Z342" s="355"/>
      <c r="AA342" s="355"/>
      <c r="AB342" s="413"/>
      <c r="AC342" s="434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43"/>
      <c r="O343" s="422"/>
      <c r="P343" s="428"/>
      <c r="Q343" s="422"/>
      <c r="R343" s="428"/>
      <c r="S343" s="343"/>
      <c r="T343" s="343"/>
      <c r="U343" s="349"/>
      <c r="V343" s="346"/>
      <c r="W343" s="349"/>
      <c r="X343" s="346"/>
      <c r="Y343" s="419"/>
      <c r="Z343" s="355"/>
      <c r="AA343" s="355"/>
      <c r="AB343" s="413"/>
      <c r="AC343" s="434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43"/>
      <c r="O344" s="422"/>
      <c r="P344" s="428"/>
      <c r="Q344" s="422"/>
      <c r="R344" s="428"/>
      <c r="S344" s="343"/>
      <c r="T344" s="343"/>
      <c r="U344" s="349"/>
      <c r="V344" s="346"/>
      <c r="W344" s="349"/>
      <c r="X344" s="346"/>
      <c r="Y344" s="419"/>
      <c r="Z344" s="355"/>
      <c r="AA344" s="355"/>
      <c r="AB344" s="413"/>
      <c r="AC344" s="434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43"/>
      <c r="O345" s="422"/>
      <c r="P345" s="428"/>
      <c r="Q345" s="422"/>
      <c r="R345" s="428"/>
      <c r="S345" s="343"/>
      <c r="T345" s="343"/>
      <c r="U345" s="349"/>
      <c r="V345" s="346"/>
      <c r="W345" s="349"/>
      <c r="X345" s="346"/>
      <c r="Y345" s="419"/>
      <c r="Z345" s="355"/>
      <c r="AA345" s="355"/>
      <c r="AB345" s="413"/>
      <c r="AC345" s="434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43"/>
      <c r="O346" s="422"/>
      <c r="P346" s="428"/>
      <c r="Q346" s="422"/>
      <c r="R346" s="428"/>
      <c r="S346" s="343"/>
      <c r="T346" s="343"/>
      <c r="U346" s="349"/>
      <c r="V346" s="346"/>
      <c r="W346" s="349"/>
      <c r="X346" s="346"/>
      <c r="Y346" s="419"/>
      <c r="Z346" s="355"/>
      <c r="AA346" s="355"/>
      <c r="AB346" s="413"/>
      <c r="AC346" s="434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43"/>
      <c r="O347" s="422"/>
      <c r="P347" s="428"/>
      <c r="Q347" s="422"/>
      <c r="R347" s="428"/>
      <c r="S347" s="343"/>
      <c r="T347" s="343"/>
      <c r="U347" s="349"/>
      <c r="V347" s="346"/>
      <c r="W347" s="349"/>
      <c r="X347" s="346"/>
      <c r="Y347" s="419"/>
      <c r="Z347" s="355"/>
      <c r="AA347" s="355"/>
      <c r="AB347" s="413"/>
      <c r="AC347" s="434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43"/>
      <c r="O348" s="422"/>
      <c r="P348" s="428"/>
      <c r="Q348" s="422"/>
      <c r="R348" s="428"/>
      <c r="S348" s="343"/>
      <c r="T348" s="343"/>
      <c r="U348" s="349"/>
      <c r="V348" s="346"/>
      <c r="W348" s="349"/>
      <c r="X348" s="346"/>
      <c r="Y348" s="419"/>
      <c r="Z348" s="355"/>
      <c r="AA348" s="355"/>
      <c r="AB348" s="413"/>
      <c r="AC348" s="434"/>
    </row>
    <row r="349" spans="1:30" s="130" customFormat="1" ht="15" customHeight="1" x14ac:dyDescent="0.25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43"/>
      <c r="O349" s="422"/>
      <c r="P349" s="428"/>
      <c r="Q349" s="422"/>
      <c r="R349" s="428"/>
      <c r="S349" s="343"/>
      <c r="T349" s="343"/>
      <c r="U349" s="349"/>
      <c r="V349" s="346"/>
      <c r="W349" s="349"/>
      <c r="X349" s="346"/>
      <c r="Y349" s="419"/>
      <c r="Z349" s="355"/>
      <c r="AA349" s="355"/>
      <c r="AB349" s="413"/>
      <c r="AC349" s="434"/>
    </row>
    <row r="350" spans="1:30" s="130" customFormat="1" ht="15" x14ac:dyDescent="0.25">
      <c r="A350" s="109"/>
      <c r="B350" s="330">
        <f>SUM(M331:M350)</f>
        <v>308.5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44"/>
      <c r="O350" s="423"/>
      <c r="P350" s="429"/>
      <c r="Q350" s="423"/>
      <c r="R350" s="429"/>
      <c r="S350" s="344"/>
      <c r="T350" s="344"/>
      <c r="U350" s="350"/>
      <c r="V350" s="347"/>
      <c r="W350" s="350"/>
      <c r="X350" s="347"/>
      <c r="Y350" s="420"/>
      <c r="Z350" s="356"/>
      <c r="AA350" s="356"/>
      <c r="AB350" s="414"/>
      <c r="AC350" s="435"/>
    </row>
    <row r="351" spans="1:30" s="130" customFormat="1" ht="15" hidden="1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7"/>
        <v/>
      </c>
      <c r="L351" s="327" t="str">
        <f t="shared" si="18"/>
        <v/>
      </c>
      <c r="M351" s="188">
        <f t="shared" si="19"/>
        <v>0</v>
      </c>
      <c r="N351" s="342">
        <f>'[2]danh sach'!O28</f>
        <v>43.5</v>
      </c>
      <c r="O351" s="421"/>
      <c r="P351" s="427">
        <f>SUM(M351:M370)+N351+O351</f>
        <v>43.5</v>
      </c>
      <c r="Q351" s="421"/>
      <c r="R351" s="427">
        <f>'Mau B2'!L28</f>
        <v>44</v>
      </c>
      <c r="S351" s="342">
        <f>'[2]danh sach'!J28</f>
        <v>290</v>
      </c>
      <c r="T351" s="342">
        <f>'[3]danh sach'!R27</f>
        <v>221</v>
      </c>
      <c r="U351" s="348">
        <v>500</v>
      </c>
      <c r="V351" s="345">
        <f>U351</f>
        <v>500</v>
      </c>
      <c r="W351" s="348">
        <v>360</v>
      </c>
      <c r="X351" s="345">
        <f>W351</f>
        <v>360</v>
      </c>
      <c r="Y351" s="418">
        <f>ROUND((P351-T351),1)</f>
        <v>-177.5</v>
      </c>
      <c r="Z351" s="354">
        <f>IF(OR(SUM(V351:V370)="",SUM(Q351:Q370)=""),0,ROUND(IF(SUM(U351:U370)=500,(SUM(Q351:Q370)-SUM(V351:V370))/3.2,IF(SUM(U351:U370)=600,(SUM(Q351:Q370)-SUM(V351:V370))/2.8,0)),1))</f>
        <v>-156.30000000000001</v>
      </c>
      <c r="AA351" s="354">
        <f>IF(OR(SUM(X351:X370)="",SUM(R351:R370)=""),0,ROUND(IF(SUM(W351:W370)=360,(SUM(R351:R370)-SUM(X351:X370))/3.2,IF(SUM(W351:W370)=260,(SUM(R351:R370)-SUM(X351:X370))/2.8,0)),1))</f>
        <v>-98.8</v>
      </c>
      <c r="AB351" s="412"/>
      <c r="AC351" s="433">
        <f>SUM(Y351:AA370)</f>
        <v>-432.6</v>
      </c>
      <c r="AD351" s="130" t="s">
        <v>227</v>
      </c>
    </row>
    <row r="352" spans="1:30" s="130" customFormat="1" ht="15" hidden="1" x14ac:dyDescent="0.2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7"/>
        <v/>
      </c>
      <c r="L352" s="327" t="str">
        <f t="shared" si="18"/>
        <v/>
      </c>
      <c r="M352" s="188">
        <f t="shared" si="19"/>
        <v>0</v>
      </c>
      <c r="N352" s="343"/>
      <c r="O352" s="422"/>
      <c r="P352" s="428"/>
      <c r="Q352" s="422"/>
      <c r="R352" s="428"/>
      <c r="S352" s="343"/>
      <c r="T352" s="343"/>
      <c r="U352" s="349"/>
      <c r="V352" s="346"/>
      <c r="W352" s="349"/>
      <c r="X352" s="346"/>
      <c r="Y352" s="419"/>
      <c r="Z352" s="355"/>
      <c r="AA352" s="355"/>
      <c r="AB352" s="413"/>
      <c r="AC352" s="434"/>
    </row>
    <row r="353" spans="1:29" s="130" customFormat="1" ht="15" hidden="1" x14ac:dyDescent="0.2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7"/>
        <v/>
      </c>
      <c r="L353" s="327" t="str">
        <f t="shared" si="18"/>
        <v/>
      </c>
      <c r="M353" s="188">
        <f t="shared" si="19"/>
        <v>0</v>
      </c>
      <c r="N353" s="343"/>
      <c r="O353" s="422"/>
      <c r="P353" s="428"/>
      <c r="Q353" s="422"/>
      <c r="R353" s="428"/>
      <c r="S353" s="343"/>
      <c r="T353" s="343"/>
      <c r="U353" s="349"/>
      <c r="V353" s="346"/>
      <c r="W353" s="349"/>
      <c r="X353" s="346"/>
      <c r="Y353" s="419"/>
      <c r="Z353" s="355"/>
      <c r="AA353" s="355"/>
      <c r="AB353" s="413"/>
      <c r="AC353" s="434"/>
    </row>
    <row r="354" spans="1:29" s="130" customFormat="1" ht="15" hidden="1" x14ac:dyDescent="0.2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7"/>
        <v/>
      </c>
      <c r="L354" s="327" t="str">
        <f t="shared" si="18"/>
        <v/>
      </c>
      <c r="M354" s="188">
        <f t="shared" si="19"/>
        <v>0</v>
      </c>
      <c r="N354" s="343"/>
      <c r="O354" s="422"/>
      <c r="P354" s="428"/>
      <c r="Q354" s="422"/>
      <c r="R354" s="428"/>
      <c r="S354" s="343"/>
      <c r="T354" s="343"/>
      <c r="U354" s="349"/>
      <c r="V354" s="346"/>
      <c r="W354" s="349"/>
      <c r="X354" s="346"/>
      <c r="Y354" s="419"/>
      <c r="Z354" s="355"/>
      <c r="AA354" s="355"/>
      <c r="AB354" s="413"/>
      <c r="AC354" s="434"/>
    </row>
    <row r="355" spans="1:29" s="130" customFormat="1" ht="15" hidden="1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43"/>
      <c r="O355" s="422"/>
      <c r="P355" s="428"/>
      <c r="Q355" s="422"/>
      <c r="R355" s="428"/>
      <c r="S355" s="343"/>
      <c r="T355" s="343"/>
      <c r="U355" s="349"/>
      <c r="V355" s="346"/>
      <c r="W355" s="349"/>
      <c r="X355" s="346"/>
      <c r="Y355" s="419"/>
      <c r="Z355" s="355"/>
      <c r="AA355" s="355"/>
      <c r="AB355" s="413"/>
      <c r="AC355" s="434"/>
    </row>
    <row r="356" spans="1:29" s="130" customFormat="1" ht="15" hidden="1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43"/>
      <c r="O356" s="422"/>
      <c r="P356" s="428"/>
      <c r="Q356" s="422"/>
      <c r="R356" s="428"/>
      <c r="S356" s="343"/>
      <c r="T356" s="343"/>
      <c r="U356" s="349"/>
      <c r="V356" s="346"/>
      <c r="W356" s="349"/>
      <c r="X356" s="346"/>
      <c r="Y356" s="419"/>
      <c r="Z356" s="355"/>
      <c r="AA356" s="355"/>
      <c r="AB356" s="413"/>
      <c r="AC356" s="434"/>
    </row>
    <row r="357" spans="1:29" s="130" customFormat="1" ht="15" hidden="1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43"/>
      <c r="O357" s="422"/>
      <c r="P357" s="428"/>
      <c r="Q357" s="422"/>
      <c r="R357" s="428"/>
      <c r="S357" s="343"/>
      <c r="T357" s="343"/>
      <c r="U357" s="349"/>
      <c r="V357" s="346"/>
      <c r="W357" s="349"/>
      <c r="X357" s="346"/>
      <c r="Y357" s="419"/>
      <c r="Z357" s="355"/>
      <c r="AA357" s="355"/>
      <c r="AB357" s="413"/>
      <c r="AC357" s="434"/>
    </row>
    <row r="358" spans="1:29" s="130" customFormat="1" ht="15" hidden="1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43"/>
      <c r="O358" s="422"/>
      <c r="P358" s="428"/>
      <c r="Q358" s="422"/>
      <c r="R358" s="428"/>
      <c r="S358" s="343"/>
      <c r="T358" s="343"/>
      <c r="U358" s="349"/>
      <c r="V358" s="346"/>
      <c r="W358" s="349"/>
      <c r="X358" s="346"/>
      <c r="Y358" s="419"/>
      <c r="Z358" s="355"/>
      <c r="AA358" s="355"/>
      <c r="AB358" s="413"/>
      <c r="AC358" s="434"/>
    </row>
    <row r="359" spans="1:29" s="130" customFormat="1" ht="15" hidden="1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43"/>
      <c r="O359" s="422"/>
      <c r="P359" s="428"/>
      <c r="Q359" s="422"/>
      <c r="R359" s="428"/>
      <c r="S359" s="343"/>
      <c r="T359" s="343"/>
      <c r="U359" s="349"/>
      <c r="V359" s="346"/>
      <c r="W359" s="349"/>
      <c r="X359" s="346"/>
      <c r="Y359" s="419"/>
      <c r="Z359" s="355"/>
      <c r="AA359" s="355"/>
      <c r="AB359" s="413"/>
      <c r="AC359" s="434"/>
    </row>
    <row r="360" spans="1:29" s="130" customFormat="1" ht="15" hidden="1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43"/>
      <c r="O360" s="422"/>
      <c r="P360" s="428"/>
      <c r="Q360" s="422"/>
      <c r="R360" s="428"/>
      <c r="S360" s="343"/>
      <c r="T360" s="343"/>
      <c r="U360" s="349"/>
      <c r="V360" s="346"/>
      <c r="W360" s="349"/>
      <c r="X360" s="346"/>
      <c r="Y360" s="419"/>
      <c r="Z360" s="355"/>
      <c r="AA360" s="355"/>
      <c r="AB360" s="413"/>
      <c r="AC360" s="434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43"/>
      <c r="O361" s="422"/>
      <c r="P361" s="428"/>
      <c r="Q361" s="422"/>
      <c r="R361" s="428"/>
      <c r="S361" s="343"/>
      <c r="T361" s="343"/>
      <c r="U361" s="349"/>
      <c r="V361" s="346"/>
      <c r="W361" s="349"/>
      <c r="X361" s="346"/>
      <c r="Y361" s="419"/>
      <c r="Z361" s="355"/>
      <c r="AA361" s="355"/>
      <c r="AB361" s="413"/>
      <c r="AC361" s="434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43"/>
      <c r="O362" s="422"/>
      <c r="P362" s="428"/>
      <c r="Q362" s="422"/>
      <c r="R362" s="428"/>
      <c r="S362" s="343"/>
      <c r="T362" s="343"/>
      <c r="U362" s="349"/>
      <c r="V362" s="346"/>
      <c r="W362" s="349"/>
      <c r="X362" s="346"/>
      <c r="Y362" s="419"/>
      <c r="Z362" s="355"/>
      <c r="AA362" s="355"/>
      <c r="AB362" s="413"/>
      <c r="AC362" s="434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43"/>
      <c r="O363" s="422"/>
      <c r="P363" s="428"/>
      <c r="Q363" s="422"/>
      <c r="R363" s="428"/>
      <c r="S363" s="343"/>
      <c r="T363" s="343"/>
      <c r="U363" s="349"/>
      <c r="V363" s="346"/>
      <c r="W363" s="349"/>
      <c r="X363" s="346"/>
      <c r="Y363" s="419"/>
      <c r="Z363" s="355"/>
      <c r="AA363" s="355"/>
      <c r="AB363" s="413"/>
      <c r="AC363" s="434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43"/>
      <c r="O364" s="422"/>
      <c r="P364" s="428"/>
      <c r="Q364" s="422"/>
      <c r="R364" s="428"/>
      <c r="S364" s="343"/>
      <c r="T364" s="343"/>
      <c r="U364" s="349"/>
      <c r="V364" s="346"/>
      <c r="W364" s="349"/>
      <c r="X364" s="346"/>
      <c r="Y364" s="419"/>
      <c r="Z364" s="355"/>
      <c r="AA364" s="355"/>
      <c r="AB364" s="413"/>
      <c r="AC364" s="434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43"/>
      <c r="O365" s="422"/>
      <c r="P365" s="428"/>
      <c r="Q365" s="422"/>
      <c r="R365" s="428"/>
      <c r="S365" s="343"/>
      <c r="T365" s="343"/>
      <c r="U365" s="349"/>
      <c r="V365" s="346"/>
      <c r="W365" s="349"/>
      <c r="X365" s="346"/>
      <c r="Y365" s="419"/>
      <c r="Z365" s="355"/>
      <c r="AA365" s="355"/>
      <c r="AB365" s="413"/>
      <c r="AC365" s="434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43"/>
      <c r="O366" s="422"/>
      <c r="P366" s="428"/>
      <c r="Q366" s="422"/>
      <c r="R366" s="428"/>
      <c r="S366" s="343"/>
      <c r="T366" s="343"/>
      <c r="U366" s="349"/>
      <c r="V366" s="346"/>
      <c r="W366" s="349"/>
      <c r="X366" s="346"/>
      <c r="Y366" s="419"/>
      <c r="Z366" s="355"/>
      <c r="AA366" s="355"/>
      <c r="AB366" s="413"/>
      <c r="AC366" s="434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43"/>
      <c r="O367" s="422"/>
      <c r="P367" s="428"/>
      <c r="Q367" s="422"/>
      <c r="R367" s="428"/>
      <c r="S367" s="343"/>
      <c r="T367" s="343"/>
      <c r="U367" s="349"/>
      <c r="V367" s="346"/>
      <c r="W367" s="349"/>
      <c r="X367" s="346"/>
      <c r="Y367" s="419"/>
      <c r="Z367" s="355"/>
      <c r="AA367" s="355"/>
      <c r="AB367" s="413"/>
      <c r="AC367" s="434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43"/>
      <c r="O368" s="422"/>
      <c r="P368" s="428"/>
      <c r="Q368" s="422"/>
      <c r="R368" s="428"/>
      <c r="S368" s="343"/>
      <c r="T368" s="343"/>
      <c r="U368" s="349"/>
      <c r="V368" s="346"/>
      <c r="W368" s="349"/>
      <c r="X368" s="346"/>
      <c r="Y368" s="419"/>
      <c r="Z368" s="355"/>
      <c r="AA368" s="355"/>
      <c r="AB368" s="413"/>
      <c r="AC368" s="434"/>
    </row>
    <row r="369" spans="1:30" s="130" customFormat="1" ht="15" hidden="1" customHeight="1" x14ac:dyDescent="0.25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43"/>
      <c r="O369" s="422"/>
      <c r="P369" s="428"/>
      <c r="Q369" s="422"/>
      <c r="R369" s="428"/>
      <c r="S369" s="343"/>
      <c r="T369" s="343"/>
      <c r="U369" s="349"/>
      <c r="V369" s="346"/>
      <c r="W369" s="349"/>
      <c r="X369" s="346"/>
      <c r="Y369" s="419"/>
      <c r="Z369" s="355"/>
      <c r="AA369" s="355"/>
      <c r="AB369" s="413"/>
      <c r="AC369" s="434"/>
    </row>
    <row r="370" spans="1:30" s="130" customFormat="1" ht="15" hidden="1" x14ac:dyDescent="0.25">
      <c r="A370" s="109"/>
      <c r="B370" s="330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44"/>
      <c r="O370" s="423"/>
      <c r="P370" s="429"/>
      <c r="Q370" s="423"/>
      <c r="R370" s="429"/>
      <c r="S370" s="344"/>
      <c r="T370" s="344"/>
      <c r="U370" s="350"/>
      <c r="V370" s="347"/>
      <c r="W370" s="350"/>
      <c r="X370" s="347"/>
      <c r="Y370" s="420"/>
      <c r="Z370" s="356"/>
      <c r="AA370" s="356"/>
      <c r="AB370" s="414"/>
      <c r="AC370" s="435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336" t="s">
        <v>283</v>
      </c>
      <c r="E371" s="333" t="s">
        <v>282</v>
      </c>
      <c r="F371" s="334">
        <v>1</v>
      </c>
      <c r="G371" s="335">
        <v>60</v>
      </c>
      <c r="H371" s="335"/>
      <c r="I371" s="290">
        <v>49</v>
      </c>
      <c r="J371" s="290"/>
      <c r="K371" s="327">
        <f t="shared" si="17"/>
        <v>1</v>
      </c>
      <c r="L371" s="327" t="str">
        <f t="shared" si="18"/>
        <v/>
      </c>
      <c r="M371" s="188">
        <f t="shared" si="19"/>
        <v>60</v>
      </c>
      <c r="N371" s="342">
        <f>'[2]danh sach'!O29</f>
        <v>83.84</v>
      </c>
      <c r="O371" s="421"/>
      <c r="P371" s="427">
        <f>SUM(M371:M390)+N371+O371</f>
        <v>368.84000000000003</v>
      </c>
      <c r="Q371" s="421"/>
      <c r="R371" s="427">
        <f>'Mau B2'!L29</f>
        <v>44</v>
      </c>
      <c r="S371" s="342">
        <f>'[2]danh sach'!J29</f>
        <v>310</v>
      </c>
      <c r="T371" s="342">
        <f>'[3]danh sach'!R28</f>
        <v>246.5</v>
      </c>
      <c r="U371" s="348">
        <v>500</v>
      </c>
      <c r="V371" s="345">
        <f>U371</f>
        <v>500</v>
      </c>
      <c r="W371" s="348">
        <v>360</v>
      </c>
      <c r="X371" s="345">
        <f>W371</f>
        <v>360</v>
      </c>
      <c r="Y371" s="418">
        <f>ROUND((P371-T371),1)</f>
        <v>122.3</v>
      </c>
      <c r="Z371" s="354">
        <f>IF(OR(SUM(V371:V390)="",SUM(Q371:Q390)=""),0,ROUND(IF(SUM(U371:U390)=500,(SUM(Q371:Q390)-SUM(V371:V390))/3.2,IF(SUM(U371:U390)=600,(SUM(Q371:Q390)-SUM(V371:V390))/2.8,0)),1))</f>
        <v>-156.30000000000001</v>
      </c>
      <c r="AA371" s="354">
        <f>IF(OR(SUM(X371:X390)="",SUM(R371:R390)=""),0,ROUND(IF(SUM(W371:W390)=360,(SUM(R371:R390)-SUM(X371:X390))/3.2,IF(SUM(W371:W390)=260,(SUM(R371:R390)-SUM(X371:X390))/2.8,0)),1))</f>
        <v>-98.8</v>
      </c>
      <c r="AB371" s="412">
        <v>73.400000000000006</v>
      </c>
      <c r="AC371" s="433">
        <f>SUM(Y371:AA390)</f>
        <v>-132.80000000000001</v>
      </c>
      <c r="AD371" s="17" t="s">
        <v>225</v>
      </c>
    </row>
    <row r="372" spans="1:30" s="130" customFormat="1" ht="15" x14ac:dyDescent="0.25">
      <c r="A372" s="108"/>
      <c r="B372" s="163"/>
      <c r="C372" s="164"/>
      <c r="D372" s="126" t="s">
        <v>283</v>
      </c>
      <c r="E372" s="566" t="s">
        <v>291</v>
      </c>
      <c r="F372" s="567">
        <v>1</v>
      </c>
      <c r="G372" s="568">
        <v>45</v>
      </c>
      <c r="H372" s="568"/>
      <c r="I372" s="290">
        <v>58</v>
      </c>
      <c r="J372" s="290"/>
      <c r="K372" s="327">
        <f t="shared" si="17"/>
        <v>1</v>
      </c>
      <c r="L372" s="327" t="str">
        <f t="shared" si="18"/>
        <v/>
      </c>
      <c r="M372" s="188">
        <f t="shared" si="19"/>
        <v>45</v>
      </c>
      <c r="N372" s="343"/>
      <c r="O372" s="422"/>
      <c r="P372" s="428"/>
      <c r="Q372" s="422"/>
      <c r="R372" s="428"/>
      <c r="S372" s="343"/>
      <c r="T372" s="343"/>
      <c r="U372" s="349"/>
      <c r="V372" s="346"/>
      <c r="W372" s="349"/>
      <c r="X372" s="346"/>
      <c r="Y372" s="419"/>
      <c r="Z372" s="355"/>
      <c r="AA372" s="355"/>
      <c r="AB372" s="413"/>
      <c r="AC372" s="434"/>
    </row>
    <row r="373" spans="1:30" s="130" customFormat="1" ht="15" x14ac:dyDescent="0.25">
      <c r="A373" s="108"/>
      <c r="B373" s="163"/>
      <c r="C373" s="164"/>
      <c r="D373" s="280"/>
      <c r="E373" s="566" t="s">
        <v>292</v>
      </c>
      <c r="F373" s="567">
        <v>1</v>
      </c>
      <c r="G373" s="568">
        <v>45</v>
      </c>
      <c r="H373" s="568"/>
      <c r="I373" s="290">
        <v>58</v>
      </c>
      <c r="J373" s="290"/>
      <c r="K373" s="327">
        <f t="shared" si="17"/>
        <v>1</v>
      </c>
      <c r="L373" s="327" t="str">
        <f t="shared" si="18"/>
        <v/>
      </c>
      <c r="M373" s="188">
        <f t="shared" si="19"/>
        <v>45</v>
      </c>
      <c r="N373" s="343"/>
      <c r="O373" s="422"/>
      <c r="P373" s="428"/>
      <c r="Q373" s="422"/>
      <c r="R373" s="428"/>
      <c r="S373" s="343"/>
      <c r="T373" s="343"/>
      <c r="U373" s="349"/>
      <c r="V373" s="346"/>
      <c r="W373" s="349"/>
      <c r="X373" s="346"/>
      <c r="Y373" s="419"/>
      <c r="Z373" s="355"/>
      <c r="AA373" s="355"/>
      <c r="AB373" s="413"/>
      <c r="AC373" s="434"/>
    </row>
    <row r="374" spans="1:30" s="130" customFormat="1" ht="15" x14ac:dyDescent="0.25">
      <c r="A374" s="108"/>
      <c r="B374" s="163"/>
      <c r="C374" s="164"/>
      <c r="D374" s="272"/>
      <c r="E374" s="566" t="s">
        <v>293</v>
      </c>
      <c r="F374" s="567">
        <v>1</v>
      </c>
      <c r="G374" s="568">
        <v>45</v>
      </c>
      <c r="H374" s="568"/>
      <c r="I374" s="290">
        <v>58</v>
      </c>
      <c r="J374" s="290"/>
      <c r="K374" s="327">
        <f t="shared" si="17"/>
        <v>1</v>
      </c>
      <c r="L374" s="327" t="str">
        <f t="shared" si="18"/>
        <v/>
      </c>
      <c r="M374" s="188">
        <f t="shared" si="19"/>
        <v>45</v>
      </c>
      <c r="N374" s="343"/>
      <c r="O374" s="422"/>
      <c r="P374" s="428"/>
      <c r="Q374" s="422"/>
      <c r="R374" s="428"/>
      <c r="S374" s="343"/>
      <c r="T374" s="343"/>
      <c r="U374" s="349"/>
      <c r="V374" s="346"/>
      <c r="W374" s="349"/>
      <c r="X374" s="346"/>
      <c r="Y374" s="419"/>
      <c r="Z374" s="355"/>
      <c r="AA374" s="355"/>
      <c r="AB374" s="413"/>
      <c r="AC374" s="434"/>
    </row>
    <row r="375" spans="1:30" s="130" customFormat="1" ht="15" x14ac:dyDescent="0.25">
      <c r="A375" s="108"/>
      <c r="B375" s="163"/>
      <c r="C375" s="164"/>
      <c r="D375" s="272"/>
      <c r="E375" s="566" t="s">
        <v>294</v>
      </c>
      <c r="F375" s="567">
        <v>1</v>
      </c>
      <c r="G375" s="568">
        <v>45</v>
      </c>
      <c r="H375" s="568"/>
      <c r="I375" s="290">
        <v>58</v>
      </c>
      <c r="J375" s="290"/>
      <c r="K375" s="327">
        <f t="shared" si="17"/>
        <v>1</v>
      </c>
      <c r="L375" s="327" t="str">
        <f t="shared" si="18"/>
        <v/>
      </c>
      <c r="M375" s="188">
        <f t="shared" si="19"/>
        <v>45</v>
      </c>
      <c r="N375" s="343"/>
      <c r="O375" s="422"/>
      <c r="P375" s="428"/>
      <c r="Q375" s="422"/>
      <c r="R375" s="428"/>
      <c r="S375" s="343"/>
      <c r="T375" s="343"/>
      <c r="U375" s="349"/>
      <c r="V375" s="346"/>
      <c r="W375" s="349"/>
      <c r="X375" s="346"/>
      <c r="Y375" s="419"/>
      <c r="Z375" s="355"/>
      <c r="AA375" s="355"/>
      <c r="AB375" s="413"/>
      <c r="AC375" s="434"/>
    </row>
    <row r="376" spans="1:30" s="130" customFormat="1" ht="15" x14ac:dyDescent="0.25">
      <c r="A376" s="108"/>
      <c r="B376" s="163"/>
      <c r="C376" s="164"/>
      <c r="D376" s="272"/>
      <c r="E376" s="566" t="s">
        <v>299</v>
      </c>
      <c r="F376" s="567">
        <v>1</v>
      </c>
      <c r="G376" s="568">
        <v>45</v>
      </c>
      <c r="H376" s="568"/>
      <c r="I376" s="290">
        <v>58</v>
      </c>
      <c r="J376" s="290"/>
      <c r="K376" s="327">
        <f t="shared" si="17"/>
        <v>1</v>
      </c>
      <c r="L376" s="327" t="str">
        <f t="shared" si="18"/>
        <v/>
      </c>
      <c r="M376" s="188">
        <f t="shared" si="19"/>
        <v>45</v>
      </c>
      <c r="N376" s="343"/>
      <c r="O376" s="422"/>
      <c r="P376" s="428"/>
      <c r="Q376" s="422"/>
      <c r="R376" s="428"/>
      <c r="S376" s="343"/>
      <c r="T376" s="343"/>
      <c r="U376" s="349"/>
      <c r="V376" s="346"/>
      <c r="W376" s="349"/>
      <c r="X376" s="346"/>
      <c r="Y376" s="419"/>
      <c r="Z376" s="355"/>
      <c r="AA376" s="355"/>
      <c r="AB376" s="413"/>
      <c r="AC376" s="434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43"/>
      <c r="O377" s="422"/>
      <c r="P377" s="428"/>
      <c r="Q377" s="422"/>
      <c r="R377" s="428"/>
      <c r="S377" s="343"/>
      <c r="T377" s="343"/>
      <c r="U377" s="349"/>
      <c r="V377" s="346"/>
      <c r="W377" s="349"/>
      <c r="X377" s="346"/>
      <c r="Y377" s="419"/>
      <c r="Z377" s="355"/>
      <c r="AA377" s="355"/>
      <c r="AB377" s="413"/>
      <c r="AC377" s="434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43"/>
      <c r="O378" s="422"/>
      <c r="P378" s="428"/>
      <c r="Q378" s="422"/>
      <c r="R378" s="428"/>
      <c r="S378" s="343"/>
      <c r="T378" s="343"/>
      <c r="U378" s="349"/>
      <c r="V378" s="346"/>
      <c r="W378" s="349"/>
      <c r="X378" s="346"/>
      <c r="Y378" s="419"/>
      <c r="Z378" s="355"/>
      <c r="AA378" s="355"/>
      <c r="AB378" s="413"/>
      <c r="AC378" s="434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43"/>
      <c r="O379" s="422"/>
      <c r="P379" s="428"/>
      <c r="Q379" s="422"/>
      <c r="R379" s="428"/>
      <c r="S379" s="343"/>
      <c r="T379" s="343"/>
      <c r="U379" s="349"/>
      <c r="V379" s="346"/>
      <c r="W379" s="349"/>
      <c r="X379" s="346"/>
      <c r="Y379" s="419"/>
      <c r="Z379" s="355"/>
      <c r="AA379" s="355"/>
      <c r="AB379" s="413"/>
      <c r="AC379" s="434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43"/>
      <c r="O380" s="422"/>
      <c r="P380" s="428"/>
      <c r="Q380" s="422"/>
      <c r="R380" s="428"/>
      <c r="S380" s="343"/>
      <c r="T380" s="343"/>
      <c r="U380" s="349"/>
      <c r="V380" s="346"/>
      <c r="W380" s="349"/>
      <c r="X380" s="346"/>
      <c r="Y380" s="419"/>
      <c r="Z380" s="355"/>
      <c r="AA380" s="355"/>
      <c r="AB380" s="413"/>
      <c r="AC380" s="434"/>
    </row>
    <row r="381" spans="1:30" s="130" customFormat="1" ht="15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43"/>
      <c r="O381" s="422"/>
      <c r="P381" s="428"/>
      <c r="Q381" s="422"/>
      <c r="R381" s="428"/>
      <c r="S381" s="343"/>
      <c r="T381" s="343"/>
      <c r="U381" s="349"/>
      <c r="V381" s="346"/>
      <c r="W381" s="349"/>
      <c r="X381" s="346"/>
      <c r="Y381" s="419"/>
      <c r="Z381" s="355"/>
      <c r="AA381" s="355"/>
      <c r="AB381" s="413"/>
      <c r="AC381" s="434"/>
    </row>
    <row r="382" spans="1:30" s="130" customFormat="1" ht="15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43"/>
      <c r="O382" s="422"/>
      <c r="P382" s="428"/>
      <c r="Q382" s="422"/>
      <c r="R382" s="428"/>
      <c r="S382" s="343"/>
      <c r="T382" s="343"/>
      <c r="U382" s="349"/>
      <c r="V382" s="346"/>
      <c r="W382" s="349"/>
      <c r="X382" s="346"/>
      <c r="Y382" s="419"/>
      <c r="Z382" s="355"/>
      <c r="AA382" s="355"/>
      <c r="AB382" s="413"/>
      <c r="AC382" s="434"/>
    </row>
    <row r="383" spans="1:30" s="130" customFormat="1" ht="15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43"/>
      <c r="O383" s="422"/>
      <c r="P383" s="428"/>
      <c r="Q383" s="422"/>
      <c r="R383" s="428"/>
      <c r="S383" s="343"/>
      <c r="T383" s="343"/>
      <c r="U383" s="349"/>
      <c r="V383" s="346"/>
      <c r="W383" s="349"/>
      <c r="X383" s="346"/>
      <c r="Y383" s="419"/>
      <c r="Z383" s="355"/>
      <c r="AA383" s="355"/>
      <c r="AB383" s="413"/>
      <c r="AC383" s="434"/>
    </row>
    <row r="384" spans="1:30" s="130" customFormat="1" ht="15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43"/>
      <c r="O384" s="422"/>
      <c r="P384" s="428"/>
      <c r="Q384" s="422"/>
      <c r="R384" s="428"/>
      <c r="S384" s="343"/>
      <c r="T384" s="343"/>
      <c r="U384" s="349"/>
      <c r="V384" s="346"/>
      <c r="W384" s="349"/>
      <c r="X384" s="346"/>
      <c r="Y384" s="419"/>
      <c r="Z384" s="355"/>
      <c r="AA384" s="355"/>
      <c r="AB384" s="413"/>
      <c r="AC384" s="434"/>
    </row>
    <row r="385" spans="1:30" s="130" customFormat="1" ht="15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43"/>
      <c r="O385" s="422"/>
      <c r="P385" s="428"/>
      <c r="Q385" s="422"/>
      <c r="R385" s="428"/>
      <c r="S385" s="343"/>
      <c r="T385" s="343"/>
      <c r="U385" s="349"/>
      <c r="V385" s="346"/>
      <c r="W385" s="349"/>
      <c r="X385" s="346"/>
      <c r="Y385" s="419"/>
      <c r="Z385" s="355"/>
      <c r="AA385" s="355"/>
      <c r="AB385" s="413"/>
      <c r="AC385" s="434"/>
    </row>
    <row r="386" spans="1:30" s="130" customFormat="1" ht="15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43"/>
      <c r="O386" s="422"/>
      <c r="P386" s="428"/>
      <c r="Q386" s="422"/>
      <c r="R386" s="428"/>
      <c r="S386" s="343"/>
      <c r="T386" s="343"/>
      <c r="U386" s="349"/>
      <c r="V386" s="346"/>
      <c r="W386" s="349"/>
      <c r="X386" s="346"/>
      <c r="Y386" s="419"/>
      <c r="Z386" s="355"/>
      <c r="AA386" s="355"/>
      <c r="AB386" s="413"/>
      <c r="AC386" s="434"/>
    </row>
    <row r="387" spans="1:30" s="130" customFormat="1" ht="15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43"/>
      <c r="O387" s="422"/>
      <c r="P387" s="428"/>
      <c r="Q387" s="422"/>
      <c r="R387" s="428"/>
      <c r="S387" s="343"/>
      <c r="T387" s="343"/>
      <c r="U387" s="349"/>
      <c r="V387" s="346"/>
      <c r="W387" s="349"/>
      <c r="X387" s="346"/>
      <c r="Y387" s="419"/>
      <c r="Z387" s="355"/>
      <c r="AA387" s="355"/>
      <c r="AB387" s="413"/>
      <c r="AC387" s="434"/>
    </row>
    <row r="388" spans="1:30" s="130" customFormat="1" ht="15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43"/>
      <c r="O388" s="422"/>
      <c r="P388" s="428"/>
      <c r="Q388" s="422"/>
      <c r="R388" s="428"/>
      <c r="S388" s="343"/>
      <c r="T388" s="343"/>
      <c r="U388" s="349"/>
      <c r="V388" s="346"/>
      <c r="W388" s="349"/>
      <c r="X388" s="346"/>
      <c r="Y388" s="419"/>
      <c r="Z388" s="355"/>
      <c r="AA388" s="355"/>
      <c r="AB388" s="413"/>
      <c r="AC388" s="434"/>
    </row>
    <row r="389" spans="1:30" s="130" customFormat="1" ht="15" customHeight="1" x14ac:dyDescent="0.25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43"/>
      <c r="O389" s="422"/>
      <c r="P389" s="428"/>
      <c r="Q389" s="422"/>
      <c r="R389" s="428"/>
      <c r="S389" s="343"/>
      <c r="T389" s="343"/>
      <c r="U389" s="349"/>
      <c r="V389" s="346"/>
      <c r="W389" s="349"/>
      <c r="X389" s="346"/>
      <c r="Y389" s="419"/>
      <c r="Z389" s="355"/>
      <c r="AA389" s="355"/>
      <c r="AB389" s="413"/>
      <c r="AC389" s="434"/>
    </row>
    <row r="390" spans="1:30" s="130" customFormat="1" ht="15" x14ac:dyDescent="0.25">
      <c r="A390" s="109"/>
      <c r="B390" s="330">
        <f>SUM(M371:M390)</f>
        <v>285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44"/>
      <c r="O390" s="423"/>
      <c r="P390" s="429"/>
      <c r="Q390" s="423"/>
      <c r="R390" s="429"/>
      <c r="S390" s="344"/>
      <c r="T390" s="344"/>
      <c r="U390" s="350"/>
      <c r="V390" s="347"/>
      <c r="W390" s="350"/>
      <c r="X390" s="347"/>
      <c r="Y390" s="420"/>
      <c r="Z390" s="356"/>
      <c r="AA390" s="356"/>
      <c r="AB390" s="414"/>
      <c r="AC390" s="435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126" t="s">
        <v>246</v>
      </c>
      <c r="E391" s="265" t="s">
        <v>245</v>
      </c>
      <c r="F391" s="128">
        <v>1</v>
      </c>
      <c r="G391" s="276">
        <v>45</v>
      </c>
      <c r="H391" s="276"/>
      <c r="I391" s="290">
        <v>50</v>
      </c>
      <c r="J391" s="290"/>
      <c r="K391" s="327">
        <f t="shared" si="17"/>
        <v>1.1000000000000001</v>
      </c>
      <c r="L391" s="327" t="str">
        <f t="shared" si="18"/>
        <v/>
      </c>
      <c r="M391" s="188">
        <f t="shared" si="19"/>
        <v>49.5</v>
      </c>
      <c r="N391" s="342">
        <v>39</v>
      </c>
      <c r="O391" s="421">
        <v>9</v>
      </c>
      <c r="P391" s="427">
        <f>SUM(M391:M410)+N391+O391</f>
        <v>235</v>
      </c>
      <c r="Q391" s="421"/>
      <c r="R391" s="427">
        <f>'Mau B2'!L30</f>
        <v>44</v>
      </c>
      <c r="S391" s="342">
        <f>'[2]danh sach'!J30</f>
        <v>260</v>
      </c>
      <c r="T391" s="342">
        <f>'[3]danh sach'!R29</f>
        <v>218.9</v>
      </c>
      <c r="U391" s="348">
        <v>500</v>
      </c>
      <c r="V391" s="345">
        <f>U391</f>
        <v>500</v>
      </c>
      <c r="W391" s="348">
        <v>360</v>
      </c>
      <c r="X391" s="345">
        <f>W391</f>
        <v>360</v>
      </c>
      <c r="Y391" s="418">
        <f>ROUND((P391-T391),1)</f>
        <v>16.100000000000001</v>
      </c>
      <c r="Z391" s="354">
        <f>IF(OR(SUM(V391:V410)="",SUM(Q391:Q410)=""),0,ROUND(IF(SUM(U391:U410)=500,(SUM(Q391:Q410)-SUM(V391:V410))/3.2,IF(SUM(U391:U410)=600,(SUM(Q391:Q410)-SUM(V391:V410))/2.8,0)),1))</f>
        <v>-156.30000000000001</v>
      </c>
      <c r="AA391" s="354">
        <f>IF(OR(SUM(X391:X410)="",SUM(R391:R410)=""),0,ROUND(IF(SUM(W391:W410)=360,(SUM(R391:R410)-SUM(X391:X410))/3.2,IF(SUM(W391:W410)=260,(SUM(R391:R410)-SUM(X391:X410))/2.8,0)),1))</f>
        <v>-98.8</v>
      </c>
      <c r="AB391" s="412">
        <v>60.5</v>
      </c>
      <c r="AC391" s="433">
        <f>SUM(Y391:AA410)</f>
        <v>-239</v>
      </c>
      <c r="AD391" s="17" t="s">
        <v>226</v>
      </c>
    </row>
    <row r="392" spans="1:30" s="130" customFormat="1" ht="15" x14ac:dyDescent="0.25">
      <c r="A392" s="108"/>
      <c r="B392" s="163"/>
      <c r="C392" s="164"/>
      <c r="D392" s="126" t="s">
        <v>246</v>
      </c>
      <c r="E392" s="265" t="s">
        <v>254</v>
      </c>
      <c r="F392" s="128">
        <v>1</v>
      </c>
      <c r="G392" s="276">
        <v>45</v>
      </c>
      <c r="H392" s="276"/>
      <c r="I392" s="290">
        <v>48</v>
      </c>
      <c r="J392" s="290"/>
      <c r="K392" s="327">
        <f t="shared" si="17"/>
        <v>1.1000000000000001</v>
      </c>
      <c r="L392" s="327" t="str">
        <f t="shared" si="18"/>
        <v/>
      </c>
      <c r="M392" s="188">
        <f t="shared" si="19"/>
        <v>49.5</v>
      </c>
      <c r="N392" s="343"/>
      <c r="O392" s="422"/>
      <c r="P392" s="428"/>
      <c r="Q392" s="422"/>
      <c r="R392" s="428"/>
      <c r="S392" s="343"/>
      <c r="T392" s="343"/>
      <c r="U392" s="349"/>
      <c r="V392" s="346"/>
      <c r="W392" s="349"/>
      <c r="X392" s="346"/>
      <c r="Y392" s="419"/>
      <c r="Z392" s="355"/>
      <c r="AA392" s="355"/>
      <c r="AB392" s="413"/>
      <c r="AC392" s="434"/>
    </row>
    <row r="393" spans="1:30" s="130" customFormat="1" ht="15" x14ac:dyDescent="0.25">
      <c r="A393" s="108"/>
      <c r="B393" s="163"/>
      <c r="C393" s="164"/>
      <c r="D393" s="151" t="s">
        <v>274</v>
      </c>
      <c r="E393" s="265" t="s">
        <v>275</v>
      </c>
      <c r="F393" s="128">
        <v>1</v>
      </c>
      <c r="G393" s="276"/>
      <c r="H393" s="276">
        <v>120</v>
      </c>
      <c r="I393" s="290">
        <v>32</v>
      </c>
      <c r="J393" s="290"/>
      <c r="K393" s="327" t="str">
        <f t="shared" si="17"/>
        <v/>
      </c>
      <c r="L393" s="327">
        <f t="shared" si="18"/>
        <v>1.1000000000000001</v>
      </c>
      <c r="M393" s="188">
        <f t="shared" si="19"/>
        <v>88</v>
      </c>
      <c r="N393" s="343"/>
      <c r="O393" s="422"/>
      <c r="P393" s="428"/>
      <c r="Q393" s="422"/>
      <c r="R393" s="428"/>
      <c r="S393" s="343"/>
      <c r="T393" s="343"/>
      <c r="U393" s="349"/>
      <c r="V393" s="346"/>
      <c r="W393" s="349"/>
      <c r="X393" s="346"/>
      <c r="Y393" s="419"/>
      <c r="Z393" s="355"/>
      <c r="AA393" s="355"/>
      <c r="AB393" s="413"/>
      <c r="AC393" s="434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7"/>
        <v/>
      </c>
      <c r="L394" s="327" t="str">
        <f t="shared" si="18"/>
        <v/>
      </c>
      <c r="M394" s="188">
        <f t="shared" si="19"/>
        <v>0</v>
      </c>
      <c r="N394" s="343"/>
      <c r="O394" s="422"/>
      <c r="P394" s="428"/>
      <c r="Q394" s="422"/>
      <c r="R394" s="428"/>
      <c r="S394" s="343"/>
      <c r="T394" s="343"/>
      <c r="U394" s="349"/>
      <c r="V394" s="346"/>
      <c r="W394" s="349"/>
      <c r="X394" s="346"/>
      <c r="Y394" s="419"/>
      <c r="Z394" s="355"/>
      <c r="AA394" s="355"/>
      <c r="AB394" s="413"/>
      <c r="AC394" s="434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7"/>
        <v/>
      </c>
      <c r="L395" s="327" t="str">
        <f t="shared" si="18"/>
        <v/>
      </c>
      <c r="M395" s="188">
        <f t="shared" si="19"/>
        <v>0</v>
      </c>
      <c r="N395" s="343"/>
      <c r="O395" s="422"/>
      <c r="P395" s="428"/>
      <c r="Q395" s="422"/>
      <c r="R395" s="428"/>
      <c r="S395" s="343"/>
      <c r="T395" s="343"/>
      <c r="U395" s="349"/>
      <c r="V395" s="346"/>
      <c r="W395" s="349"/>
      <c r="X395" s="346"/>
      <c r="Y395" s="419"/>
      <c r="Z395" s="355"/>
      <c r="AA395" s="355"/>
      <c r="AB395" s="413"/>
      <c r="AC395" s="434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43"/>
      <c r="O396" s="422"/>
      <c r="P396" s="428"/>
      <c r="Q396" s="422"/>
      <c r="R396" s="428"/>
      <c r="S396" s="343"/>
      <c r="T396" s="343"/>
      <c r="U396" s="349"/>
      <c r="V396" s="346"/>
      <c r="W396" s="349"/>
      <c r="X396" s="346"/>
      <c r="Y396" s="419"/>
      <c r="Z396" s="355"/>
      <c r="AA396" s="355"/>
      <c r="AB396" s="413"/>
      <c r="AC396" s="434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43"/>
      <c r="O397" s="422"/>
      <c r="P397" s="428"/>
      <c r="Q397" s="422"/>
      <c r="R397" s="428"/>
      <c r="S397" s="343"/>
      <c r="T397" s="343"/>
      <c r="U397" s="349"/>
      <c r="V397" s="346"/>
      <c r="W397" s="349"/>
      <c r="X397" s="346"/>
      <c r="Y397" s="419"/>
      <c r="Z397" s="355"/>
      <c r="AA397" s="355"/>
      <c r="AB397" s="413"/>
      <c r="AC397" s="434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43"/>
      <c r="O398" s="422"/>
      <c r="P398" s="428"/>
      <c r="Q398" s="422"/>
      <c r="R398" s="428"/>
      <c r="S398" s="343"/>
      <c r="T398" s="343"/>
      <c r="U398" s="349"/>
      <c r="V398" s="346"/>
      <c r="W398" s="349"/>
      <c r="X398" s="346"/>
      <c r="Y398" s="419"/>
      <c r="Z398" s="355"/>
      <c r="AA398" s="355"/>
      <c r="AB398" s="413"/>
      <c r="AC398" s="434"/>
    </row>
    <row r="399" spans="1:30" s="130" customFormat="1" ht="15" hidden="1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43"/>
      <c r="O399" s="422"/>
      <c r="P399" s="428"/>
      <c r="Q399" s="422"/>
      <c r="R399" s="428"/>
      <c r="S399" s="343"/>
      <c r="T399" s="343"/>
      <c r="U399" s="349"/>
      <c r="V399" s="346"/>
      <c r="W399" s="349"/>
      <c r="X399" s="346"/>
      <c r="Y399" s="419"/>
      <c r="Z399" s="355"/>
      <c r="AA399" s="355"/>
      <c r="AB399" s="413"/>
      <c r="AC399" s="434"/>
    </row>
    <row r="400" spans="1:30" s="130" customFormat="1" ht="15" hidden="1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43"/>
      <c r="O400" s="422"/>
      <c r="P400" s="428"/>
      <c r="Q400" s="422"/>
      <c r="R400" s="428"/>
      <c r="S400" s="343"/>
      <c r="T400" s="343"/>
      <c r="U400" s="349"/>
      <c r="V400" s="346"/>
      <c r="W400" s="349"/>
      <c r="X400" s="346"/>
      <c r="Y400" s="419"/>
      <c r="Z400" s="355"/>
      <c r="AA400" s="355"/>
      <c r="AB400" s="413"/>
      <c r="AC400" s="434"/>
    </row>
    <row r="401" spans="1:30" s="130" customFormat="1" ht="15" hidden="1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43"/>
      <c r="O401" s="422"/>
      <c r="P401" s="428"/>
      <c r="Q401" s="422"/>
      <c r="R401" s="428"/>
      <c r="S401" s="343"/>
      <c r="T401" s="343"/>
      <c r="U401" s="349"/>
      <c r="V401" s="346"/>
      <c r="W401" s="349"/>
      <c r="X401" s="346"/>
      <c r="Y401" s="419"/>
      <c r="Z401" s="355"/>
      <c r="AA401" s="355"/>
      <c r="AB401" s="413"/>
      <c r="AC401" s="434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43"/>
      <c r="O402" s="422"/>
      <c r="P402" s="428"/>
      <c r="Q402" s="422"/>
      <c r="R402" s="428"/>
      <c r="S402" s="343"/>
      <c r="T402" s="343"/>
      <c r="U402" s="349"/>
      <c r="V402" s="346"/>
      <c r="W402" s="349"/>
      <c r="X402" s="346"/>
      <c r="Y402" s="419"/>
      <c r="Z402" s="355"/>
      <c r="AA402" s="355"/>
      <c r="AB402" s="413"/>
      <c r="AC402" s="434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43"/>
      <c r="O403" s="422"/>
      <c r="P403" s="428"/>
      <c r="Q403" s="422"/>
      <c r="R403" s="428"/>
      <c r="S403" s="343"/>
      <c r="T403" s="343"/>
      <c r="U403" s="349"/>
      <c r="V403" s="346"/>
      <c r="W403" s="349"/>
      <c r="X403" s="346"/>
      <c r="Y403" s="419"/>
      <c r="Z403" s="355"/>
      <c r="AA403" s="355"/>
      <c r="AB403" s="413"/>
      <c r="AC403" s="434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43"/>
      <c r="O404" s="422"/>
      <c r="P404" s="428"/>
      <c r="Q404" s="422"/>
      <c r="R404" s="428"/>
      <c r="S404" s="343"/>
      <c r="T404" s="343"/>
      <c r="U404" s="349"/>
      <c r="V404" s="346"/>
      <c r="W404" s="349"/>
      <c r="X404" s="346"/>
      <c r="Y404" s="419"/>
      <c r="Z404" s="355"/>
      <c r="AA404" s="355"/>
      <c r="AB404" s="413"/>
      <c r="AC404" s="434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43"/>
      <c r="O405" s="422"/>
      <c r="P405" s="428"/>
      <c r="Q405" s="422"/>
      <c r="R405" s="428"/>
      <c r="S405" s="343"/>
      <c r="T405" s="343"/>
      <c r="U405" s="349"/>
      <c r="V405" s="346"/>
      <c r="W405" s="349"/>
      <c r="X405" s="346"/>
      <c r="Y405" s="419"/>
      <c r="Z405" s="355"/>
      <c r="AA405" s="355"/>
      <c r="AB405" s="413"/>
      <c r="AC405" s="434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43"/>
      <c r="O406" s="422"/>
      <c r="P406" s="428"/>
      <c r="Q406" s="422"/>
      <c r="R406" s="428"/>
      <c r="S406" s="343"/>
      <c r="T406" s="343"/>
      <c r="U406" s="349"/>
      <c r="V406" s="346"/>
      <c r="W406" s="349"/>
      <c r="X406" s="346"/>
      <c r="Y406" s="419"/>
      <c r="Z406" s="355"/>
      <c r="AA406" s="355"/>
      <c r="AB406" s="413"/>
      <c r="AC406" s="434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43"/>
      <c r="O407" s="422"/>
      <c r="P407" s="428"/>
      <c r="Q407" s="422"/>
      <c r="R407" s="428"/>
      <c r="S407" s="343"/>
      <c r="T407" s="343"/>
      <c r="U407" s="349"/>
      <c r="V407" s="346"/>
      <c r="W407" s="349"/>
      <c r="X407" s="346"/>
      <c r="Y407" s="419"/>
      <c r="Z407" s="355"/>
      <c r="AA407" s="355"/>
      <c r="AB407" s="413"/>
      <c r="AC407" s="434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43"/>
      <c r="O408" s="422"/>
      <c r="P408" s="428"/>
      <c r="Q408" s="422"/>
      <c r="R408" s="428"/>
      <c r="S408" s="343"/>
      <c r="T408" s="343"/>
      <c r="U408" s="349"/>
      <c r="V408" s="346"/>
      <c r="W408" s="349"/>
      <c r="X408" s="346"/>
      <c r="Y408" s="419"/>
      <c r="Z408" s="355"/>
      <c r="AA408" s="355"/>
      <c r="AB408" s="413"/>
      <c r="AC408" s="434"/>
    </row>
    <row r="409" spans="1:30" s="130" customFormat="1" ht="15" x14ac:dyDescent="0.25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43"/>
      <c r="O409" s="422"/>
      <c r="P409" s="428"/>
      <c r="Q409" s="422"/>
      <c r="R409" s="428"/>
      <c r="S409" s="343"/>
      <c r="T409" s="343"/>
      <c r="U409" s="349"/>
      <c r="V409" s="346"/>
      <c r="W409" s="349"/>
      <c r="X409" s="346"/>
      <c r="Y409" s="419"/>
      <c r="Z409" s="355"/>
      <c r="AA409" s="355"/>
      <c r="AB409" s="413"/>
      <c r="AC409" s="434"/>
    </row>
    <row r="410" spans="1:30" s="130" customFormat="1" ht="15" x14ac:dyDescent="0.25">
      <c r="A410" s="109"/>
      <c r="B410" s="330">
        <f>SUM(M391:M410)</f>
        <v>187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44"/>
      <c r="O410" s="423"/>
      <c r="P410" s="429"/>
      <c r="Q410" s="423"/>
      <c r="R410" s="429"/>
      <c r="S410" s="344"/>
      <c r="T410" s="344"/>
      <c r="U410" s="350"/>
      <c r="V410" s="347"/>
      <c r="W410" s="350"/>
      <c r="X410" s="347"/>
      <c r="Y410" s="420"/>
      <c r="Z410" s="356"/>
      <c r="AA410" s="356"/>
      <c r="AB410" s="414"/>
      <c r="AC410" s="435"/>
    </row>
    <row r="411" spans="1:30" s="130" customFormat="1" hidden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237</v>
      </c>
      <c r="E411" s="265" t="s">
        <v>238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42">
        <f>'[2]danh sach'!O31</f>
        <v>124</v>
      </c>
      <c r="O411" s="421"/>
      <c r="P411" s="427">
        <f>SUM(M411:M430)+N411+O411</f>
        <v>305.5</v>
      </c>
      <c r="Q411" s="421"/>
      <c r="R411" s="427">
        <f>'Mau B2'!L31</f>
        <v>44</v>
      </c>
      <c r="S411" s="342">
        <f>'[2]danh sach'!J31</f>
        <v>310</v>
      </c>
      <c r="T411" s="342">
        <f>'[3]danh sach'!R30</f>
        <v>226.2</v>
      </c>
      <c r="U411" s="348">
        <v>500</v>
      </c>
      <c r="V411" s="345">
        <f>U411</f>
        <v>500</v>
      </c>
      <c r="W411" s="348">
        <v>360</v>
      </c>
      <c r="X411" s="345">
        <f>W411</f>
        <v>360</v>
      </c>
      <c r="Y411" s="418">
        <f>ROUND((P411-T411),1)</f>
        <v>79.3</v>
      </c>
      <c r="Z411" s="354">
        <f>IF(OR(SUM(V411:V430)="",SUM(Q411:Q430)=""),0,ROUND(IF(SUM(U411:U430)=500,(SUM(Q411:Q430)-SUM(V411:V430))/3.2,IF(SUM(U411:U430)=600,(SUM(Q411:Q430)-SUM(V411:V430))/2.8,0)),1))</f>
        <v>-156.30000000000001</v>
      </c>
      <c r="AA411" s="354">
        <f>IF(OR(SUM(X411:X430)="",SUM(R411:R430)=""),0,ROUND(IF(SUM(W411:W430)=360,(SUM(R411:R430)-SUM(X411:X430))/3.2,IF(SUM(W411:W430)=260,(SUM(R411:R430)-SUM(X411:X430))/2.8,0)),1))</f>
        <v>-98.8</v>
      </c>
      <c r="AB411" s="412">
        <v>173.6</v>
      </c>
      <c r="AC411" s="433">
        <f>SUM(Y411:AA430)</f>
        <v>-175.8</v>
      </c>
      <c r="AD411" s="17" t="s">
        <v>226</v>
      </c>
    </row>
    <row r="412" spans="1:30" s="130" customFormat="1" ht="15" hidden="1" x14ac:dyDescent="0.25">
      <c r="A412" s="108"/>
      <c r="B412" s="163"/>
      <c r="C412" s="164"/>
      <c r="D412" s="272" t="s">
        <v>237</v>
      </c>
      <c r="E412" s="265" t="s">
        <v>239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43"/>
      <c r="O412" s="422"/>
      <c r="P412" s="428"/>
      <c r="Q412" s="422"/>
      <c r="R412" s="428"/>
      <c r="S412" s="343"/>
      <c r="T412" s="343"/>
      <c r="U412" s="349"/>
      <c r="V412" s="346"/>
      <c r="W412" s="349"/>
      <c r="X412" s="346"/>
      <c r="Y412" s="419"/>
      <c r="Z412" s="355"/>
      <c r="AA412" s="355"/>
      <c r="AB412" s="413"/>
      <c r="AC412" s="434"/>
    </row>
    <row r="413" spans="1:30" s="130" customFormat="1" ht="15" hidden="1" x14ac:dyDescent="0.25">
      <c r="A413" s="108"/>
      <c r="B413" s="163"/>
      <c r="C413" s="164"/>
      <c r="D413" s="272" t="s">
        <v>240</v>
      </c>
      <c r="E413" s="265" t="s">
        <v>238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43"/>
      <c r="O413" s="422"/>
      <c r="P413" s="428"/>
      <c r="Q413" s="422"/>
      <c r="R413" s="428"/>
      <c r="S413" s="343"/>
      <c r="T413" s="343"/>
      <c r="U413" s="349"/>
      <c r="V413" s="346"/>
      <c r="W413" s="349"/>
      <c r="X413" s="346"/>
      <c r="Y413" s="419"/>
      <c r="Z413" s="355"/>
      <c r="AA413" s="355"/>
      <c r="AB413" s="413"/>
      <c r="AC413" s="434"/>
    </row>
    <row r="414" spans="1:30" s="130" customFormat="1" ht="15" hidden="1" x14ac:dyDescent="0.25">
      <c r="A414" s="108"/>
      <c r="B414" s="163"/>
      <c r="C414" s="164"/>
      <c r="D414" s="272" t="s">
        <v>241</v>
      </c>
      <c r="E414" s="265" t="s">
        <v>232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43"/>
      <c r="O414" s="422"/>
      <c r="P414" s="428"/>
      <c r="Q414" s="422"/>
      <c r="R414" s="428"/>
      <c r="S414" s="343"/>
      <c r="T414" s="343"/>
      <c r="U414" s="349"/>
      <c r="V414" s="346"/>
      <c r="W414" s="349"/>
      <c r="X414" s="346"/>
      <c r="Y414" s="419"/>
      <c r="Z414" s="355"/>
      <c r="AA414" s="355"/>
      <c r="AB414" s="413"/>
      <c r="AC414" s="434"/>
    </row>
    <row r="415" spans="1:30" s="130" customFormat="1" ht="15" hidden="1" x14ac:dyDescent="0.2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20"/>
        <v/>
      </c>
      <c r="L415" s="327" t="str">
        <f t="shared" si="21"/>
        <v/>
      </c>
      <c r="M415" s="188">
        <f t="shared" si="19"/>
        <v>0</v>
      </c>
      <c r="N415" s="343"/>
      <c r="O415" s="422"/>
      <c r="P415" s="428"/>
      <c r="Q415" s="422"/>
      <c r="R415" s="428"/>
      <c r="S415" s="343"/>
      <c r="T415" s="343"/>
      <c r="U415" s="349"/>
      <c r="V415" s="346"/>
      <c r="W415" s="349"/>
      <c r="X415" s="346"/>
      <c r="Y415" s="419"/>
      <c r="Z415" s="355"/>
      <c r="AA415" s="355"/>
      <c r="AB415" s="413"/>
      <c r="AC415" s="434"/>
    </row>
    <row r="416" spans="1:30" s="130" customFormat="1" ht="15" hidden="1" x14ac:dyDescent="0.2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20"/>
        <v/>
      </c>
      <c r="L416" s="327" t="str">
        <f t="shared" si="21"/>
        <v/>
      </c>
      <c r="M416" s="188">
        <f t="shared" si="19"/>
        <v>0</v>
      </c>
      <c r="N416" s="343"/>
      <c r="O416" s="422"/>
      <c r="P416" s="428"/>
      <c r="Q416" s="422"/>
      <c r="R416" s="428"/>
      <c r="S416" s="343"/>
      <c r="T416" s="343"/>
      <c r="U416" s="349"/>
      <c r="V416" s="346"/>
      <c r="W416" s="349"/>
      <c r="X416" s="346"/>
      <c r="Y416" s="419"/>
      <c r="Z416" s="355"/>
      <c r="AA416" s="355"/>
      <c r="AB416" s="413"/>
      <c r="AC416" s="434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43"/>
      <c r="O417" s="422"/>
      <c r="P417" s="428"/>
      <c r="Q417" s="422"/>
      <c r="R417" s="428"/>
      <c r="S417" s="343"/>
      <c r="T417" s="343"/>
      <c r="U417" s="349"/>
      <c r="V417" s="346"/>
      <c r="W417" s="349"/>
      <c r="X417" s="346"/>
      <c r="Y417" s="419"/>
      <c r="Z417" s="355"/>
      <c r="AA417" s="355"/>
      <c r="AB417" s="413"/>
      <c r="AC417" s="434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43"/>
      <c r="O418" s="422"/>
      <c r="P418" s="428"/>
      <c r="Q418" s="422"/>
      <c r="R418" s="428"/>
      <c r="S418" s="343"/>
      <c r="T418" s="343"/>
      <c r="U418" s="349"/>
      <c r="V418" s="346"/>
      <c r="W418" s="349"/>
      <c r="X418" s="346"/>
      <c r="Y418" s="419"/>
      <c r="Z418" s="355"/>
      <c r="AA418" s="355"/>
      <c r="AB418" s="413"/>
      <c r="AC418" s="434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43"/>
      <c r="O419" s="422"/>
      <c r="P419" s="428"/>
      <c r="Q419" s="422"/>
      <c r="R419" s="428"/>
      <c r="S419" s="343"/>
      <c r="T419" s="343"/>
      <c r="U419" s="349"/>
      <c r="V419" s="346"/>
      <c r="W419" s="349"/>
      <c r="X419" s="346"/>
      <c r="Y419" s="419"/>
      <c r="Z419" s="355"/>
      <c r="AA419" s="355"/>
      <c r="AB419" s="413"/>
      <c r="AC419" s="434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43"/>
      <c r="O420" s="422"/>
      <c r="P420" s="428"/>
      <c r="Q420" s="422"/>
      <c r="R420" s="428"/>
      <c r="S420" s="343"/>
      <c r="T420" s="343"/>
      <c r="U420" s="349"/>
      <c r="V420" s="346"/>
      <c r="W420" s="349"/>
      <c r="X420" s="346"/>
      <c r="Y420" s="419"/>
      <c r="Z420" s="355"/>
      <c r="AA420" s="355"/>
      <c r="AB420" s="413"/>
      <c r="AC420" s="434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43"/>
      <c r="O421" s="422"/>
      <c r="P421" s="428"/>
      <c r="Q421" s="422"/>
      <c r="R421" s="428"/>
      <c r="S421" s="343"/>
      <c r="T421" s="343"/>
      <c r="U421" s="349"/>
      <c r="V421" s="346"/>
      <c r="W421" s="349"/>
      <c r="X421" s="346"/>
      <c r="Y421" s="419"/>
      <c r="Z421" s="355"/>
      <c r="AA421" s="355"/>
      <c r="AB421" s="413"/>
      <c r="AC421" s="434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43"/>
      <c r="O422" s="422"/>
      <c r="P422" s="428"/>
      <c r="Q422" s="422"/>
      <c r="R422" s="428"/>
      <c r="S422" s="343"/>
      <c r="T422" s="343"/>
      <c r="U422" s="349"/>
      <c r="V422" s="346"/>
      <c r="W422" s="349"/>
      <c r="X422" s="346"/>
      <c r="Y422" s="419"/>
      <c r="Z422" s="355"/>
      <c r="AA422" s="355"/>
      <c r="AB422" s="413"/>
      <c r="AC422" s="434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43"/>
      <c r="O423" s="422"/>
      <c r="P423" s="428"/>
      <c r="Q423" s="422"/>
      <c r="R423" s="428"/>
      <c r="S423" s="343"/>
      <c r="T423" s="343"/>
      <c r="U423" s="349"/>
      <c r="V423" s="346"/>
      <c r="W423" s="349"/>
      <c r="X423" s="346"/>
      <c r="Y423" s="419"/>
      <c r="Z423" s="355"/>
      <c r="AA423" s="355"/>
      <c r="AB423" s="413"/>
      <c r="AC423" s="434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43"/>
      <c r="O424" s="422"/>
      <c r="P424" s="428"/>
      <c r="Q424" s="422"/>
      <c r="R424" s="428"/>
      <c r="S424" s="343"/>
      <c r="T424" s="343"/>
      <c r="U424" s="349"/>
      <c r="V424" s="346"/>
      <c r="W424" s="349"/>
      <c r="X424" s="346"/>
      <c r="Y424" s="419"/>
      <c r="Z424" s="355"/>
      <c r="AA424" s="355"/>
      <c r="AB424" s="413"/>
      <c r="AC424" s="434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43"/>
      <c r="O425" s="422"/>
      <c r="P425" s="428"/>
      <c r="Q425" s="422"/>
      <c r="R425" s="428"/>
      <c r="S425" s="343"/>
      <c r="T425" s="343"/>
      <c r="U425" s="349"/>
      <c r="V425" s="346"/>
      <c r="W425" s="349"/>
      <c r="X425" s="346"/>
      <c r="Y425" s="419"/>
      <c r="Z425" s="355"/>
      <c r="AA425" s="355"/>
      <c r="AB425" s="413"/>
      <c r="AC425" s="434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43"/>
      <c r="O426" s="422"/>
      <c r="P426" s="428"/>
      <c r="Q426" s="422"/>
      <c r="R426" s="428"/>
      <c r="S426" s="343"/>
      <c r="T426" s="343"/>
      <c r="U426" s="349"/>
      <c r="V426" s="346"/>
      <c r="W426" s="349"/>
      <c r="X426" s="346"/>
      <c r="Y426" s="419"/>
      <c r="Z426" s="355"/>
      <c r="AA426" s="355"/>
      <c r="AB426" s="413"/>
      <c r="AC426" s="434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43"/>
      <c r="O427" s="422"/>
      <c r="P427" s="428"/>
      <c r="Q427" s="422"/>
      <c r="R427" s="428"/>
      <c r="S427" s="343"/>
      <c r="T427" s="343"/>
      <c r="U427" s="349"/>
      <c r="V427" s="346"/>
      <c r="W427" s="349"/>
      <c r="X427" s="346"/>
      <c r="Y427" s="419"/>
      <c r="Z427" s="355"/>
      <c r="AA427" s="355"/>
      <c r="AB427" s="413"/>
      <c r="AC427" s="434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43"/>
      <c r="O428" s="422"/>
      <c r="P428" s="428"/>
      <c r="Q428" s="422"/>
      <c r="R428" s="428"/>
      <c r="S428" s="343"/>
      <c r="T428" s="343"/>
      <c r="U428" s="349"/>
      <c r="V428" s="346"/>
      <c r="W428" s="349"/>
      <c r="X428" s="346"/>
      <c r="Y428" s="419"/>
      <c r="Z428" s="355"/>
      <c r="AA428" s="355"/>
      <c r="AB428" s="413"/>
      <c r="AC428" s="434"/>
    </row>
    <row r="429" spans="1:30" s="130" customFormat="1" ht="15" hidden="1" customHeight="1" x14ac:dyDescent="0.25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43"/>
      <c r="O429" s="422"/>
      <c r="P429" s="428"/>
      <c r="Q429" s="422"/>
      <c r="R429" s="428"/>
      <c r="S429" s="343"/>
      <c r="T429" s="343"/>
      <c r="U429" s="349"/>
      <c r="V429" s="346"/>
      <c r="W429" s="349"/>
      <c r="X429" s="346"/>
      <c r="Y429" s="419"/>
      <c r="Z429" s="355"/>
      <c r="AA429" s="355"/>
      <c r="AB429" s="413"/>
      <c r="AC429" s="434"/>
    </row>
    <row r="430" spans="1:30" s="130" customFormat="1" ht="15" hidden="1" x14ac:dyDescent="0.25">
      <c r="A430" s="109"/>
      <c r="B430" s="330">
        <f>SUM(M411:M430)</f>
        <v>181.5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44"/>
      <c r="O430" s="423"/>
      <c r="P430" s="429"/>
      <c r="Q430" s="423"/>
      <c r="R430" s="429"/>
      <c r="S430" s="344"/>
      <c r="T430" s="344"/>
      <c r="U430" s="350"/>
      <c r="V430" s="347"/>
      <c r="W430" s="350"/>
      <c r="X430" s="347"/>
      <c r="Y430" s="420"/>
      <c r="Z430" s="356"/>
      <c r="AA430" s="356"/>
      <c r="AB430" s="414"/>
      <c r="AC430" s="435"/>
    </row>
    <row r="431" spans="1:30" s="130" customFormat="1" hidden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20"/>
        <v/>
      </c>
      <c r="L431" s="327" t="str">
        <f t="shared" si="21"/>
        <v/>
      </c>
      <c r="M431" s="188">
        <f t="shared" si="19"/>
        <v>0</v>
      </c>
      <c r="N431" s="342">
        <f>'[2]danh sach'!O32</f>
        <v>43.5</v>
      </c>
      <c r="O431" s="421"/>
      <c r="P431" s="427">
        <f>SUM(M431:M450)+N431+O431</f>
        <v>43.5</v>
      </c>
      <c r="Q431" s="421"/>
      <c r="R431" s="427">
        <f>'Mau B2'!L32</f>
        <v>44</v>
      </c>
      <c r="S431" s="342">
        <f>'[2]danh sach'!J32</f>
        <v>290</v>
      </c>
      <c r="T431" s="342">
        <f>'[3]danh sach'!R31</f>
        <v>260</v>
      </c>
      <c r="U431" s="348">
        <v>500</v>
      </c>
      <c r="V431" s="345">
        <f>U431</f>
        <v>500</v>
      </c>
      <c r="W431" s="348">
        <v>360</v>
      </c>
      <c r="X431" s="345">
        <f>W431</f>
        <v>360</v>
      </c>
      <c r="Y431" s="418">
        <f>ROUND((P431-T431),1)</f>
        <v>-216.5</v>
      </c>
      <c r="Z431" s="354">
        <f>IF(OR(SUM(V431:V450)="",SUM(Q431:Q450)=""),0,ROUND(IF(SUM(U431:U450)=500,(SUM(Q431:Q450)-SUM(V431:V450))/3.2,IF(SUM(U431:U450)=600,(SUM(Q431:Q450)-SUM(V431:V450))/2.8,0)),1))</f>
        <v>-156.30000000000001</v>
      </c>
      <c r="AA431" s="354">
        <f>IF(OR(SUM(X431:X450)="",SUM(R431:R450)=""),0,ROUND(IF(SUM(W431:W450)=360,(SUM(R431:R450)-SUM(X431:X450))/3.2,IF(SUM(W431:W450)=260,(SUM(R431:R450)-SUM(X431:X450))/2.8,0)),1))</f>
        <v>-98.8</v>
      </c>
      <c r="AB431" s="412"/>
      <c r="AC431" s="433">
        <f>SUM(Y431:AA450)</f>
        <v>-471.6</v>
      </c>
      <c r="AD431" s="17" t="s">
        <v>226</v>
      </c>
    </row>
    <row r="432" spans="1:30" s="130" customFormat="1" ht="15" hidden="1" x14ac:dyDescent="0.2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20"/>
        <v/>
      </c>
      <c r="L432" s="327" t="str">
        <f t="shared" si="21"/>
        <v/>
      </c>
      <c r="M432" s="188">
        <f t="shared" si="19"/>
        <v>0</v>
      </c>
      <c r="N432" s="343"/>
      <c r="O432" s="422"/>
      <c r="P432" s="428"/>
      <c r="Q432" s="422"/>
      <c r="R432" s="428"/>
      <c r="S432" s="343"/>
      <c r="T432" s="343"/>
      <c r="U432" s="349"/>
      <c r="V432" s="346"/>
      <c r="W432" s="349"/>
      <c r="X432" s="346"/>
      <c r="Y432" s="419"/>
      <c r="Z432" s="355"/>
      <c r="AA432" s="355"/>
      <c r="AB432" s="413"/>
      <c r="AC432" s="434"/>
    </row>
    <row r="433" spans="1:29" s="130" customFormat="1" ht="15" hidden="1" x14ac:dyDescent="0.2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20"/>
        <v/>
      </c>
      <c r="L433" s="327" t="str">
        <f t="shared" si="21"/>
        <v/>
      </c>
      <c r="M433" s="188">
        <f t="shared" si="19"/>
        <v>0</v>
      </c>
      <c r="N433" s="343"/>
      <c r="O433" s="422"/>
      <c r="P433" s="428"/>
      <c r="Q433" s="422"/>
      <c r="R433" s="428"/>
      <c r="S433" s="343"/>
      <c r="T433" s="343"/>
      <c r="U433" s="349"/>
      <c r="V433" s="346"/>
      <c r="W433" s="349"/>
      <c r="X433" s="346"/>
      <c r="Y433" s="419"/>
      <c r="Z433" s="355"/>
      <c r="AA433" s="355"/>
      <c r="AB433" s="413"/>
      <c r="AC433" s="434"/>
    </row>
    <row r="434" spans="1:29" s="130" customFormat="1" ht="15" hidden="1" x14ac:dyDescent="0.2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20"/>
        <v/>
      </c>
      <c r="L434" s="327" t="str">
        <f t="shared" si="21"/>
        <v/>
      </c>
      <c r="M434" s="188">
        <f t="shared" si="19"/>
        <v>0</v>
      </c>
      <c r="N434" s="343"/>
      <c r="O434" s="422"/>
      <c r="P434" s="428"/>
      <c r="Q434" s="422"/>
      <c r="R434" s="428"/>
      <c r="S434" s="343"/>
      <c r="T434" s="343"/>
      <c r="U434" s="349"/>
      <c r="V434" s="346"/>
      <c r="W434" s="349"/>
      <c r="X434" s="346"/>
      <c r="Y434" s="419"/>
      <c r="Z434" s="355"/>
      <c r="AA434" s="355"/>
      <c r="AB434" s="413"/>
      <c r="AC434" s="434"/>
    </row>
    <row r="435" spans="1:29" s="130" customFormat="1" ht="15" hidden="1" x14ac:dyDescent="0.2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20"/>
        <v/>
      </c>
      <c r="L435" s="327" t="str">
        <f t="shared" si="21"/>
        <v/>
      </c>
      <c r="M435" s="188">
        <f t="shared" si="19"/>
        <v>0</v>
      </c>
      <c r="N435" s="343"/>
      <c r="O435" s="422"/>
      <c r="P435" s="428"/>
      <c r="Q435" s="422"/>
      <c r="R435" s="428"/>
      <c r="S435" s="343"/>
      <c r="T435" s="343"/>
      <c r="U435" s="349"/>
      <c r="V435" s="346"/>
      <c r="W435" s="349"/>
      <c r="X435" s="346"/>
      <c r="Y435" s="419"/>
      <c r="Z435" s="355"/>
      <c r="AA435" s="355"/>
      <c r="AB435" s="413"/>
      <c r="AC435" s="434"/>
    </row>
    <row r="436" spans="1:29" s="130" customFormat="1" ht="15" hidden="1" x14ac:dyDescent="0.2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20"/>
        <v/>
      </c>
      <c r="L436" s="327" t="str">
        <f t="shared" si="21"/>
        <v/>
      </c>
      <c r="M436" s="188">
        <f t="shared" si="19"/>
        <v>0</v>
      </c>
      <c r="N436" s="343"/>
      <c r="O436" s="422"/>
      <c r="P436" s="428"/>
      <c r="Q436" s="422"/>
      <c r="R436" s="428"/>
      <c r="S436" s="343"/>
      <c r="T436" s="343"/>
      <c r="U436" s="349"/>
      <c r="V436" s="346"/>
      <c r="W436" s="349"/>
      <c r="X436" s="346"/>
      <c r="Y436" s="419"/>
      <c r="Z436" s="355"/>
      <c r="AA436" s="355"/>
      <c r="AB436" s="413"/>
      <c r="AC436" s="434"/>
    </row>
    <row r="437" spans="1:29" s="130" customFormat="1" ht="15" hidden="1" x14ac:dyDescent="0.2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20"/>
        <v/>
      </c>
      <c r="L437" s="327" t="str">
        <f t="shared" si="21"/>
        <v/>
      </c>
      <c r="M437" s="188">
        <f t="shared" si="19"/>
        <v>0</v>
      </c>
      <c r="N437" s="343"/>
      <c r="O437" s="422"/>
      <c r="P437" s="428"/>
      <c r="Q437" s="422"/>
      <c r="R437" s="428"/>
      <c r="S437" s="343"/>
      <c r="T437" s="343"/>
      <c r="U437" s="349"/>
      <c r="V437" s="346"/>
      <c r="W437" s="349"/>
      <c r="X437" s="346"/>
      <c r="Y437" s="419"/>
      <c r="Z437" s="355"/>
      <c r="AA437" s="355"/>
      <c r="AB437" s="413"/>
      <c r="AC437" s="434"/>
    </row>
    <row r="438" spans="1:29" s="130" customFormat="1" ht="15" hidden="1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43"/>
      <c r="O438" s="422"/>
      <c r="P438" s="428"/>
      <c r="Q438" s="422"/>
      <c r="R438" s="428"/>
      <c r="S438" s="343"/>
      <c r="T438" s="343"/>
      <c r="U438" s="349"/>
      <c r="V438" s="346"/>
      <c r="W438" s="349"/>
      <c r="X438" s="346"/>
      <c r="Y438" s="419"/>
      <c r="Z438" s="355"/>
      <c r="AA438" s="355"/>
      <c r="AB438" s="413"/>
      <c r="AC438" s="434"/>
    </row>
    <row r="439" spans="1:29" s="130" customFormat="1" ht="15" hidden="1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43"/>
      <c r="O439" s="422"/>
      <c r="P439" s="428"/>
      <c r="Q439" s="422"/>
      <c r="R439" s="428"/>
      <c r="S439" s="343"/>
      <c r="T439" s="343"/>
      <c r="U439" s="349"/>
      <c r="V439" s="346"/>
      <c r="W439" s="349"/>
      <c r="X439" s="346"/>
      <c r="Y439" s="419"/>
      <c r="Z439" s="355"/>
      <c r="AA439" s="355"/>
      <c r="AB439" s="413"/>
      <c r="AC439" s="434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43"/>
      <c r="O440" s="422"/>
      <c r="P440" s="428"/>
      <c r="Q440" s="422"/>
      <c r="R440" s="428"/>
      <c r="S440" s="343"/>
      <c r="T440" s="343"/>
      <c r="U440" s="349"/>
      <c r="V440" s="346"/>
      <c r="W440" s="349"/>
      <c r="X440" s="346"/>
      <c r="Y440" s="419"/>
      <c r="Z440" s="355"/>
      <c r="AA440" s="355"/>
      <c r="AB440" s="413"/>
      <c r="AC440" s="434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43"/>
      <c r="O441" s="422"/>
      <c r="P441" s="428"/>
      <c r="Q441" s="422"/>
      <c r="R441" s="428"/>
      <c r="S441" s="343"/>
      <c r="T441" s="343"/>
      <c r="U441" s="349"/>
      <c r="V441" s="346"/>
      <c r="W441" s="349"/>
      <c r="X441" s="346"/>
      <c r="Y441" s="419"/>
      <c r="Z441" s="355"/>
      <c r="AA441" s="355"/>
      <c r="AB441" s="413"/>
      <c r="AC441" s="434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43"/>
      <c r="O442" s="422"/>
      <c r="P442" s="428"/>
      <c r="Q442" s="422"/>
      <c r="R442" s="428"/>
      <c r="S442" s="343"/>
      <c r="T442" s="343"/>
      <c r="U442" s="349"/>
      <c r="V442" s="346"/>
      <c r="W442" s="349"/>
      <c r="X442" s="346"/>
      <c r="Y442" s="419"/>
      <c r="Z442" s="355"/>
      <c r="AA442" s="355"/>
      <c r="AB442" s="413"/>
      <c r="AC442" s="434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43"/>
      <c r="O443" s="422"/>
      <c r="P443" s="428"/>
      <c r="Q443" s="422"/>
      <c r="R443" s="428"/>
      <c r="S443" s="343"/>
      <c r="T443" s="343"/>
      <c r="U443" s="349"/>
      <c r="V443" s="346"/>
      <c r="W443" s="349"/>
      <c r="X443" s="346"/>
      <c r="Y443" s="419"/>
      <c r="Z443" s="355"/>
      <c r="AA443" s="355"/>
      <c r="AB443" s="413"/>
      <c r="AC443" s="434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43"/>
      <c r="O444" s="422"/>
      <c r="P444" s="428"/>
      <c r="Q444" s="422"/>
      <c r="R444" s="428"/>
      <c r="S444" s="343"/>
      <c r="T444" s="343"/>
      <c r="U444" s="349"/>
      <c r="V444" s="346"/>
      <c r="W444" s="349"/>
      <c r="X444" s="346"/>
      <c r="Y444" s="419"/>
      <c r="Z444" s="355"/>
      <c r="AA444" s="355"/>
      <c r="AB444" s="413"/>
      <c r="AC444" s="434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43"/>
      <c r="O445" s="422"/>
      <c r="P445" s="428"/>
      <c r="Q445" s="422"/>
      <c r="R445" s="428"/>
      <c r="S445" s="343"/>
      <c r="T445" s="343"/>
      <c r="U445" s="349"/>
      <c r="V445" s="346"/>
      <c r="W445" s="349"/>
      <c r="X445" s="346"/>
      <c r="Y445" s="419"/>
      <c r="Z445" s="355"/>
      <c r="AA445" s="355"/>
      <c r="AB445" s="413"/>
      <c r="AC445" s="434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43"/>
      <c r="O446" s="422"/>
      <c r="P446" s="428"/>
      <c r="Q446" s="422"/>
      <c r="R446" s="428"/>
      <c r="S446" s="343"/>
      <c r="T446" s="343"/>
      <c r="U446" s="349"/>
      <c r="V446" s="346"/>
      <c r="W446" s="349"/>
      <c r="X446" s="346"/>
      <c r="Y446" s="419"/>
      <c r="Z446" s="355"/>
      <c r="AA446" s="355"/>
      <c r="AB446" s="413"/>
      <c r="AC446" s="434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43"/>
      <c r="O447" s="422"/>
      <c r="P447" s="428"/>
      <c r="Q447" s="422"/>
      <c r="R447" s="428"/>
      <c r="S447" s="343"/>
      <c r="T447" s="343"/>
      <c r="U447" s="349"/>
      <c r="V447" s="346"/>
      <c r="W447" s="349"/>
      <c r="X447" s="346"/>
      <c r="Y447" s="419"/>
      <c r="Z447" s="355"/>
      <c r="AA447" s="355"/>
      <c r="AB447" s="413"/>
      <c r="AC447" s="434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43"/>
      <c r="O448" s="422"/>
      <c r="P448" s="428"/>
      <c r="Q448" s="422"/>
      <c r="R448" s="428"/>
      <c r="S448" s="343"/>
      <c r="T448" s="343"/>
      <c r="U448" s="349"/>
      <c r="V448" s="346"/>
      <c r="W448" s="349"/>
      <c r="X448" s="346"/>
      <c r="Y448" s="419"/>
      <c r="Z448" s="355"/>
      <c r="AA448" s="355"/>
      <c r="AB448" s="413"/>
      <c r="AC448" s="434"/>
    </row>
    <row r="449" spans="1:30" s="130" customFormat="1" ht="15" hidden="1" customHeight="1" x14ac:dyDescent="0.25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43"/>
      <c r="O449" s="422"/>
      <c r="P449" s="428"/>
      <c r="Q449" s="422"/>
      <c r="R449" s="428"/>
      <c r="S449" s="343"/>
      <c r="T449" s="343"/>
      <c r="U449" s="349"/>
      <c r="V449" s="346"/>
      <c r="W449" s="349"/>
      <c r="X449" s="346"/>
      <c r="Y449" s="419"/>
      <c r="Z449" s="355"/>
      <c r="AA449" s="355"/>
      <c r="AB449" s="413"/>
      <c r="AC449" s="434"/>
    </row>
    <row r="450" spans="1:30" s="130" customFormat="1" ht="15" hidden="1" x14ac:dyDescent="0.25">
      <c r="A450" s="109"/>
      <c r="B450" s="330">
        <f>SUM(M431:M450)</f>
        <v>0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44"/>
      <c r="O450" s="423"/>
      <c r="P450" s="429"/>
      <c r="Q450" s="423"/>
      <c r="R450" s="429"/>
      <c r="S450" s="344"/>
      <c r="T450" s="344"/>
      <c r="U450" s="350"/>
      <c r="V450" s="347"/>
      <c r="W450" s="350"/>
      <c r="X450" s="347"/>
      <c r="Y450" s="420"/>
      <c r="Z450" s="356"/>
      <c r="AA450" s="356"/>
      <c r="AB450" s="414"/>
      <c r="AC450" s="435"/>
    </row>
    <row r="451" spans="1:30" s="130" customFormat="1" ht="15" hidden="1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20"/>
        <v/>
      </c>
      <c r="L451" s="327" t="str">
        <f t="shared" si="21"/>
        <v/>
      </c>
      <c r="M451" s="188">
        <f t="shared" si="22"/>
        <v>0</v>
      </c>
      <c r="N451" s="342">
        <f>'[2]danh sach'!O33</f>
        <v>21.75</v>
      </c>
      <c r="O451" s="421"/>
      <c r="P451" s="427">
        <f>SUM(M451:M470)+N451+O451</f>
        <v>21.75</v>
      </c>
      <c r="Q451" s="421"/>
      <c r="R451" s="427">
        <f>'Mau B2'!L33</f>
        <v>44</v>
      </c>
      <c r="S451" s="342">
        <f>'[2]danh sach'!J33</f>
        <v>290</v>
      </c>
      <c r="T451" s="342">
        <f>'[3]danh sach'!R32</f>
        <v>186</v>
      </c>
      <c r="U451" s="348">
        <v>500</v>
      </c>
      <c r="V451" s="345">
        <f>U451</f>
        <v>500</v>
      </c>
      <c r="W451" s="348">
        <v>360</v>
      </c>
      <c r="X451" s="345">
        <f>W451</f>
        <v>360</v>
      </c>
      <c r="Y451" s="418">
        <f>ROUND((P451-T451),1)</f>
        <v>-164.3</v>
      </c>
      <c r="Z451" s="354">
        <f>IF(OR(SUM(V451:V470)="",SUM(Q451:Q470)=""),0,ROUND(IF(SUM(U451:U470)=500,(SUM(Q451:Q470)-SUM(V451:V470))/3.2,IF(SUM(U451:U470)=600,(SUM(Q451:Q470)-SUM(V451:V470))/2.8,0)),1))</f>
        <v>-156.30000000000001</v>
      </c>
      <c r="AA451" s="354">
        <f>IF(OR(SUM(X451:X470)="",SUM(R451:R470)=""),0,ROUND(IF(SUM(W451:W470)=360,(SUM(R451:R470)-SUM(X451:X470))/3.2,IF(SUM(W451:W470)=260,(SUM(R451:R470)-SUM(X451:X470))/2.8,0)),1))</f>
        <v>-98.8</v>
      </c>
      <c r="AB451" s="412">
        <v>79.7</v>
      </c>
      <c r="AC451" s="433">
        <f>SUM(Y451:AA470)</f>
        <v>-419.40000000000003</v>
      </c>
      <c r="AD451" s="130" t="s">
        <v>227</v>
      </c>
    </row>
    <row r="452" spans="1:30" s="130" customFormat="1" ht="15" hidden="1" x14ac:dyDescent="0.2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20"/>
        <v/>
      </c>
      <c r="L452" s="327" t="str">
        <f t="shared" si="21"/>
        <v/>
      </c>
      <c r="M452" s="188">
        <f t="shared" si="22"/>
        <v>0</v>
      </c>
      <c r="N452" s="343"/>
      <c r="O452" s="422"/>
      <c r="P452" s="428"/>
      <c r="Q452" s="422"/>
      <c r="R452" s="428"/>
      <c r="S452" s="343"/>
      <c r="T452" s="343"/>
      <c r="U452" s="349"/>
      <c r="V452" s="346"/>
      <c r="W452" s="349"/>
      <c r="X452" s="346"/>
      <c r="Y452" s="419"/>
      <c r="Z452" s="355"/>
      <c r="AA452" s="355"/>
      <c r="AB452" s="413"/>
      <c r="AC452" s="434"/>
    </row>
    <row r="453" spans="1:30" s="130" customFormat="1" ht="15" hidden="1" x14ac:dyDescent="0.25">
      <c r="A453" s="108"/>
      <c r="B453" s="163"/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20"/>
        <v/>
      </c>
      <c r="L453" s="327" t="str">
        <f t="shared" si="21"/>
        <v/>
      </c>
      <c r="M453" s="188">
        <f t="shared" si="22"/>
        <v>0</v>
      </c>
      <c r="N453" s="343"/>
      <c r="O453" s="422"/>
      <c r="P453" s="428"/>
      <c r="Q453" s="422"/>
      <c r="R453" s="428"/>
      <c r="S453" s="343"/>
      <c r="T453" s="343"/>
      <c r="U453" s="349"/>
      <c r="V453" s="346"/>
      <c r="W453" s="349"/>
      <c r="X453" s="346"/>
      <c r="Y453" s="419"/>
      <c r="Z453" s="355"/>
      <c r="AA453" s="355"/>
      <c r="AB453" s="413"/>
      <c r="AC453" s="434"/>
    </row>
    <row r="454" spans="1:30" s="130" customFormat="1" ht="15" hidden="1" x14ac:dyDescent="0.2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20"/>
        <v/>
      </c>
      <c r="L454" s="327" t="str">
        <f t="shared" si="21"/>
        <v/>
      </c>
      <c r="M454" s="188">
        <f t="shared" si="22"/>
        <v>0</v>
      </c>
      <c r="N454" s="343"/>
      <c r="O454" s="422"/>
      <c r="P454" s="428"/>
      <c r="Q454" s="422"/>
      <c r="R454" s="428"/>
      <c r="S454" s="343"/>
      <c r="T454" s="343"/>
      <c r="U454" s="349"/>
      <c r="V454" s="346"/>
      <c r="W454" s="349"/>
      <c r="X454" s="346"/>
      <c r="Y454" s="419"/>
      <c r="Z454" s="355"/>
      <c r="AA454" s="355"/>
      <c r="AB454" s="413"/>
      <c r="AC454" s="434"/>
    </row>
    <row r="455" spans="1:30" s="130" customFormat="1" ht="15" hidden="1" x14ac:dyDescent="0.2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20"/>
        <v/>
      </c>
      <c r="L455" s="327" t="str">
        <f t="shared" si="21"/>
        <v/>
      </c>
      <c r="M455" s="188">
        <f t="shared" si="22"/>
        <v>0</v>
      </c>
      <c r="N455" s="343"/>
      <c r="O455" s="422"/>
      <c r="P455" s="428"/>
      <c r="Q455" s="422"/>
      <c r="R455" s="428"/>
      <c r="S455" s="343"/>
      <c r="T455" s="343"/>
      <c r="U455" s="349"/>
      <c r="V455" s="346"/>
      <c r="W455" s="349"/>
      <c r="X455" s="346"/>
      <c r="Y455" s="419"/>
      <c r="Z455" s="355"/>
      <c r="AA455" s="355"/>
      <c r="AB455" s="413"/>
      <c r="AC455" s="434"/>
    </row>
    <row r="456" spans="1:30" s="130" customFormat="1" ht="15" hidden="1" x14ac:dyDescent="0.2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20"/>
        <v/>
      </c>
      <c r="L456" s="327" t="str">
        <f t="shared" si="21"/>
        <v/>
      </c>
      <c r="M456" s="188">
        <f t="shared" si="22"/>
        <v>0</v>
      </c>
      <c r="N456" s="343"/>
      <c r="O456" s="422"/>
      <c r="P456" s="428"/>
      <c r="Q456" s="422"/>
      <c r="R456" s="428"/>
      <c r="S456" s="343"/>
      <c r="T456" s="343"/>
      <c r="U456" s="349"/>
      <c r="V456" s="346"/>
      <c r="W456" s="349"/>
      <c r="X456" s="346"/>
      <c r="Y456" s="419"/>
      <c r="Z456" s="355"/>
      <c r="AA456" s="355"/>
      <c r="AB456" s="413"/>
      <c r="AC456" s="434"/>
    </row>
    <row r="457" spans="1:30" s="130" customFormat="1" ht="15" hidden="1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43"/>
      <c r="O457" s="422"/>
      <c r="P457" s="428"/>
      <c r="Q457" s="422"/>
      <c r="R457" s="428"/>
      <c r="S457" s="343"/>
      <c r="T457" s="343"/>
      <c r="U457" s="349"/>
      <c r="V457" s="346"/>
      <c r="W457" s="349"/>
      <c r="X457" s="346"/>
      <c r="Y457" s="419"/>
      <c r="Z457" s="355"/>
      <c r="AA457" s="355"/>
      <c r="AB457" s="413"/>
      <c r="AC457" s="434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43"/>
      <c r="O458" s="422"/>
      <c r="P458" s="428"/>
      <c r="Q458" s="422"/>
      <c r="R458" s="428"/>
      <c r="S458" s="343"/>
      <c r="T458" s="343"/>
      <c r="U458" s="349"/>
      <c r="V458" s="346"/>
      <c r="W458" s="349"/>
      <c r="X458" s="346"/>
      <c r="Y458" s="419"/>
      <c r="Z458" s="355"/>
      <c r="AA458" s="355"/>
      <c r="AB458" s="413"/>
      <c r="AC458" s="434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43"/>
      <c r="O459" s="422"/>
      <c r="P459" s="428"/>
      <c r="Q459" s="422"/>
      <c r="R459" s="428"/>
      <c r="S459" s="343"/>
      <c r="T459" s="343"/>
      <c r="U459" s="349"/>
      <c r="V459" s="346"/>
      <c r="W459" s="349"/>
      <c r="X459" s="346"/>
      <c r="Y459" s="419"/>
      <c r="Z459" s="355"/>
      <c r="AA459" s="355"/>
      <c r="AB459" s="413"/>
      <c r="AC459" s="434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43"/>
      <c r="O460" s="422"/>
      <c r="P460" s="428"/>
      <c r="Q460" s="422"/>
      <c r="R460" s="428"/>
      <c r="S460" s="343"/>
      <c r="T460" s="343"/>
      <c r="U460" s="349"/>
      <c r="V460" s="346"/>
      <c r="W460" s="349"/>
      <c r="X460" s="346"/>
      <c r="Y460" s="419"/>
      <c r="Z460" s="355"/>
      <c r="AA460" s="355"/>
      <c r="AB460" s="413"/>
      <c r="AC460" s="434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43"/>
      <c r="O461" s="422"/>
      <c r="P461" s="428"/>
      <c r="Q461" s="422"/>
      <c r="R461" s="428"/>
      <c r="S461" s="343"/>
      <c r="T461" s="343"/>
      <c r="U461" s="349"/>
      <c r="V461" s="346"/>
      <c r="W461" s="349"/>
      <c r="X461" s="346"/>
      <c r="Y461" s="419"/>
      <c r="Z461" s="355"/>
      <c r="AA461" s="355"/>
      <c r="AB461" s="413"/>
      <c r="AC461" s="434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43"/>
      <c r="O462" s="422"/>
      <c r="P462" s="428"/>
      <c r="Q462" s="422"/>
      <c r="R462" s="428"/>
      <c r="S462" s="343"/>
      <c r="T462" s="343"/>
      <c r="U462" s="349"/>
      <c r="V462" s="346"/>
      <c r="W462" s="349"/>
      <c r="X462" s="346"/>
      <c r="Y462" s="419"/>
      <c r="Z462" s="355"/>
      <c r="AA462" s="355"/>
      <c r="AB462" s="413"/>
      <c r="AC462" s="434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43"/>
      <c r="O463" s="422"/>
      <c r="P463" s="428"/>
      <c r="Q463" s="422"/>
      <c r="R463" s="428"/>
      <c r="S463" s="343"/>
      <c r="T463" s="343"/>
      <c r="U463" s="349"/>
      <c r="V463" s="346"/>
      <c r="W463" s="349"/>
      <c r="X463" s="346"/>
      <c r="Y463" s="419"/>
      <c r="Z463" s="355"/>
      <c r="AA463" s="355"/>
      <c r="AB463" s="413"/>
      <c r="AC463" s="434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43"/>
      <c r="O464" s="422"/>
      <c r="P464" s="428"/>
      <c r="Q464" s="422"/>
      <c r="R464" s="428"/>
      <c r="S464" s="343"/>
      <c r="T464" s="343"/>
      <c r="U464" s="349"/>
      <c r="V464" s="346"/>
      <c r="W464" s="349"/>
      <c r="X464" s="346"/>
      <c r="Y464" s="419"/>
      <c r="Z464" s="355"/>
      <c r="AA464" s="355"/>
      <c r="AB464" s="413"/>
      <c r="AC464" s="434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43"/>
      <c r="O465" s="422"/>
      <c r="P465" s="428"/>
      <c r="Q465" s="422"/>
      <c r="R465" s="428"/>
      <c r="S465" s="343"/>
      <c r="T465" s="343"/>
      <c r="U465" s="349"/>
      <c r="V465" s="346"/>
      <c r="W465" s="349"/>
      <c r="X465" s="346"/>
      <c r="Y465" s="419"/>
      <c r="Z465" s="355"/>
      <c r="AA465" s="355"/>
      <c r="AB465" s="413"/>
      <c r="AC465" s="434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43"/>
      <c r="O466" s="422"/>
      <c r="P466" s="428"/>
      <c r="Q466" s="422"/>
      <c r="R466" s="428"/>
      <c r="S466" s="343"/>
      <c r="T466" s="343"/>
      <c r="U466" s="349"/>
      <c r="V466" s="346"/>
      <c r="W466" s="349"/>
      <c r="X466" s="346"/>
      <c r="Y466" s="419"/>
      <c r="Z466" s="355"/>
      <c r="AA466" s="355"/>
      <c r="AB466" s="413"/>
      <c r="AC466" s="434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43"/>
      <c r="O467" s="422"/>
      <c r="P467" s="428"/>
      <c r="Q467" s="422"/>
      <c r="R467" s="428"/>
      <c r="S467" s="343"/>
      <c r="T467" s="343"/>
      <c r="U467" s="349"/>
      <c r="V467" s="346"/>
      <c r="W467" s="349"/>
      <c r="X467" s="346"/>
      <c r="Y467" s="419"/>
      <c r="Z467" s="355"/>
      <c r="AA467" s="355"/>
      <c r="AB467" s="413"/>
      <c r="AC467" s="434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43"/>
      <c r="O468" s="422"/>
      <c r="P468" s="428"/>
      <c r="Q468" s="422"/>
      <c r="R468" s="428"/>
      <c r="S468" s="343"/>
      <c r="T468" s="343"/>
      <c r="U468" s="349"/>
      <c r="V468" s="346"/>
      <c r="W468" s="349"/>
      <c r="X468" s="346"/>
      <c r="Y468" s="419"/>
      <c r="Z468" s="355"/>
      <c r="AA468" s="355"/>
      <c r="AB468" s="413"/>
      <c r="AC468" s="434"/>
    </row>
    <row r="469" spans="1:30" s="130" customFormat="1" ht="15" hidden="1" customHeight="1" x14ac:dyDescent="0.25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43"/>
      <c r="O469" s="422"/>
      <c r="P469" s="428"/>
      <c r="Q469" s="422"/>
      <c r="R469" s="428"/>
      <c r="S469" s="343"/>
      <c r="T469" s="343"/>
      <c r="U469" s="349"/>
      <c r="V469" s="346"/>
      <c r="W469" s="349"/>
      <c r="X469" s="346"/>
      <c r="Y469" s="419"/>
      <c r="Z469" s="355"/>
      <c r="AA469" s="355"/>
      <c r="AB469" s="413"/>
      <c r="AC469" s="434"/>
    </row>
    <row r="470" spans="1:30" s="130" customFormat="1" ht="15" hidden="1" x14ac:dyDescent="0.25">
      <c r="A470" s="109"/>
      <c r="B470" s="330">
        <f>SUM(M451:M470)</f>
        <v>0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44"/>
      <c r="O470" s="423"/>
      <c r="P470" s="429"/>
      <c r="Q470" s="423"/>
      <c r="R470" s="429"/>
      <c r="S470" s="344"/>
      <c r="T470" s="344"/>
      <c r="U470" s="350"/>
      <c r="V470" s="347"/>
      <c r="W470" s="350"/>
      <c r="X470" s="347"/>
      <c r="Y470" s="420"/>
      <c r="Z470" s="356"/>
      <c r="AA470" s="356"/>
      <c r="AB470" s="414"/>
      <c r="AC470" s="435"/>
    </row>
    <row r="471" spans="1:30" s="130" customFormat="1" ht="15" hidden="1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3"/>
        <v/>
      </c>
      <c r="L471" s="327" t="str">
        <f t="shared" si="24"/>
        <v/>
      </c>
      <c r="M471" s="188">
        <f t="shared" si="22"/>
        <v>0</v>
      </c>
      <c r="N471" s="342">
        <f>'[2]danh sach'!O34</f>
        <v>0</v>
      </c>
      <c r="O471" s="421"/>
      <c r="P471" s="427">
        <f>SUM(M471:M490)+N471+O471</f>
        <v>0</v>
      </c>
      <c r="Q471" s="421"/>
      <c r="R471" s="427">
        <f>'Mau B2'!L34</f>
        <v>44</v>
      </c>
      <c r="S471" s="342">
        <f>'[2]danh sach'!J34</f>
        <v>290</v>
      </c>
      <c r="T471" s="342">
        <f>'[3]danh sach'!R33</f>
        <v>246.5</v>
      </c>
      <c r="U471" s="348">
        <v>500</v>
      </c>
      <c r="V471" s="345">
        <f>U471</f>
        <v>500</v>
      </c>
      <c r="W471" s="348">
        <v>360</v>
      </c>
      <c r="X471" s="345">
        <f>W471</f>
        <v>360</v>
      </c>
      <c r="Y471" s="418">
        <f>ROUND((P471-T471),1)</f>
        <v>-246.5</v>
      </c>
      <c r="Z471" s="354">
        <f>IF(OR(SUM(V471:V490)="",SUM(Q471:Q490)=""),0,ROUND(IF(SUM(U471:U490)=500,(SUM(Q471:Q490)-SUM(V471:V490))/3.2,IF(SUM(U471:U490)=600,(SUM(Q471:Q490)-SUM(V471:V490))/2.8,0)),1))</f>
        <v>-156.30000000000001</v>
      </c>
      <c r="AA471" s="354">
        <f>IF(OR(SUM(X471:X490)="",SUM(R471:R490)=""),0,ROUND(IF(SUM(W471:W490)=360,(SUM(R471:R490)-SUM(X471:X490))/3.2,IF(SUM(W471:W490)=260,(SUM(R471:R490)-SUM(X471:X490))/2.8,0)),1))</f>
        <v>-98.8</v>
      </c>
      <c r="AB471" s="412">
        <v>15.2</v>
      </c>
      <c r="AC471" s="433">
        <f>SUM(Y471:AA490)</f>
        <v>-501.6</v>
      </c>
      <c r="AD471" s="130" t="s">
        <v>227</v>
      </c>
    </row>
    <row r="472" spans="1:30" s="130" customFormat="1" ht="15" hidden="1" x14ac:dyDescent="0.2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3"/>
        <v/>
      </c>
      <c r="L472" s="327" t="str">
        <f t="shared" si="24"/>
        <v/>
      </c>
      <c r="M472" s="188">
        <f t="shared" si="22"/>
        <v>0</v>
      </c>
      <c r="N472" s="343"/>
      <c r="O472" s="422"/>
      <c r="P472" s="428"/>
      <c r="Q472" s="422"/>
      <c r="R472" s="428"/>
      <c r="S472" s="343"/>
      <c r="T472" s="343"/>
      <c r="U472" s="349"/>
      <c r="V472" s="346"/>
      <c r="W472" s="349"/>
      <c r="X472" s="346"/>
      <c r="Y472" s="419"/>
      <c r="Z472" s="355"/>
      <c r="AA472" s="355"/>
      <c r="AB472" s="413"/>
      <c r="AC472" s="434"/>
    </row>
    <row r="473" spans="1:30" s="130" customFormat="1" ht="15" hidden="1" x14ac:dyDescent="0.2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3"/>
        <v/>
      </c>
      <c r="L473" s="327" t="str">
        <f t="shared" si="24"/>
        <v/>
      </c>
      <c r="M473" s="188">
        <f t="shared" si="22"/>
        <v>0</v>
      </c>
      <c r="N473" s="343"/>
      <c r="O473" s="422"/>
      <c r="P473" s="428"/>
      <c r="Q473" s="422"/>
      <c r="R473" s="428"/>
      <c r="S473" s="343"/>
      <c r="T473" s="343"/>
      <c r="U473" s="349"/>
      <c r="V473" s="346"/>
      <c r="W473" s="349"/>
      <c r="X473" s="346"/>
      <c r="Y473" s="419"/>
      <c r="Z473" s="355"/>
      <c r="AA473" s="355"/>
      <c r="AB473" s="413"/>
      <c r="AC473" s="434"/>
    </row>
    <row r="474" spans="1:30" s="130" customFormat="1" ht="15" hidden="1" x14ac:dyDescent="0.2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43"/>
      <c r="O474" s="422"/>
      <c r="P474" s="428"/>
      <c r="Q474" s="422"/>
      <c r="R474" s="428"/>
      <c r="S474" s="343"/>
      <c r="T474" s="343"/>
      <c r="U474" s="349"/>
      <c r="V474" s="346"/>
      <c r="W474" s="349"/>
      <c r="X474" s="346"/>
      <c r="Y474" s="419"/>
      <c r="Z474" s="355"/>
      <c r="AA474" s="355"/>
      <c r="AB474" s="413"/>
      <c r="AC474" s="434"/>
    </row>
    <row r="475" spans="1:30" s="130" customFormat="1" ht="15" hidden="1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43"/>
      <c r="O475" s="422"/>
      <c r="P475" s="428"/>
      <c r="Q475" s="422"/>
      <c r="R475" s="428"/>
      <c r="S475" s="343"/>
      <c r="T475" s="343"/>
      <c r="U475" s="349"/>
      <c r="V475" s="346"/>
      <c r="W475" s="349"/>
      <c r="X475" s="346"/>
      <c r="Y475" s="419"/>
      <c r="Z475" s="355"/>
      <c r="AA475" s="355"/>
      <c r="AB475" s="413"/>
      <c r="AC475" s="434"/>
    </row>
    <row r="476" spans="1:30" s="130" customFormat="1" ht="15" hidden="1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43"/>
      <c r="O476" s="422"/>
      <c r="P476" s="428"/>
      <c r="Q476" s="422"/>
      <c r="R476" s="428"/>
      <c r="S476" s="343"/>
      <c r="T476" s="343"/>
      <c r="U476" s="349"/>
      <c r="V476" s="346"/>
      <c r="W476" s="349"/>
      <c r="X476" s="346"/>
      <c r="Y476" s="419"/>
      <c r="Z476" s="355"/>
      <c r="AA476" s="355"/>
      <c r="AB476" s="413"/>
      <c r="AC476" s="434"/>
    </row>
    <row r="477" spans="1:30" s="130" customFormat="1" ht="15" hidden="1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43"/>
      <c r="O477" s="422"/>
      <c r="P477" s="428"/>
      <c r="Q477" s="422"/>
      <c r="R477" s="428"/>
      <c r="S477" s="343"/>
      <c r="T477" s="343"/>
      <c r="U477" s="349"/>
      <c r="V477" s="346"/>
      <c r="W477" s="349"/>
      <c r="X477" s="346"/>
      <c r="Y477" s="419"/>
      <c r="Z477" s="355"/>
      <c r="AA477" s="355"/>
      <c r="AB477" s="413"/>
      <c r="AC477" s="434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43"/>
      <c r="O478" s="422"/>
      <c r="P478" s="428"/>
      <c r="Q478" s="422"/>
      <c r="R478" s="428"/>
      <c r="S478" s="343"/>
      <c r="T478" s="343"/>
      <c r="U478" s="349"/>
      <c r="V478" s="346"/>
      <c r="W478" s="349"/>
      <c r="X478" s="346"/>
      <c r="Y478" s="419"/>
      <c r="Z478" s="355"/>
      <c r="AA478" s="355"/>
      <c r="AB478" s="413"/>
      <c r="AC478" s="434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43"/>
      <c r="O479" s="422"/>
      <c r="P479" s="428"/>
      <c r="Q479" s="422"/>
      <c r="R479" s="428"/>
      <c r="S479" s="343"/>
      <c r="T479" s="343"/>
      <c r="U479" s="349"/>
      <c r="V479" s="346"/>
      <c r="W479" s="349"/>
      <c r="X479" s="346"/>
      <c r="Y479" s="419"/>
      <c r="Z479" s="355"/>
      <c r="AA479" s="355"/>
      <c r="AB479" s="413"/>
      <c r="AC479" s="434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43"/>
      <c r="O480" s="422"/>
      <c r="P480" s="428"/>
      <c r="Q480" s="422"/>
      <c r="R480" s="428"/>
      <c r="S480" s="343"/>
      <c r="T480" s="343"/>
      <c r="U480" s="349"/>
      <c r="V480" s="346"/>
      <c r="W480" s="349"/>
      <c r="X480" s="346"/>
      <c r="Y480" s="419"/>
      <c r="Z480" s="355"/>
      <c r="AA480" s="355"/>
      <c r="AB480" s="413"/>
      <c r="AC480" s="434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43"/>
      <c r="O481" s="422"/>
      <c r="P481" s="428"/>
      <c r="Q481" s="422"/>
      <c r="R481" s="428"/>
      <c r="S481" s="343"/>
      <c r="T481" s="343"/>
      <c r="U481" s="349"/>
      <c r="V481" s="346"/>
      <c r="W481" s="349"/>
      <c r="X481" s="346"/>
      <c r="Y481" s="419"/>
      <c r="Z481" s="355"/>
      <c r="AA481" s="355"/>
      <c r="AB481" s="413"/>
      <c r="AC481" s="434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43"/>
      <c r="O482" s="422"/>
      <c r="P482" s="428"/>
      <c r="Q482" s="422"/>
      <c r="R482" s="428"/>
      <c r="S482" s="343"/>
      <c r="T482" s="343"/>
      <c r="U482" s="349"/>
      <c r="V482" s="346"/>
      <c r="W482" s="349"/>
      <c r="X482" s="346"/>
      <c r="Y482" s="419"/>
      <c r="Z482" s="355"/>
      <c r="AA482" s="355"/>
      <c r="AB482" s="413"/>
      <c r="AC482" s="434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43"/>
      <c r="O483" s="422"/>
      <c r="P483" s="428"/>
      <c r="Q483" s="422"/>
      <c r="R483" s="428"/>
      <c r="S483" s="343"/>
      <c r="T483" s="343"/>
      <c r="U483" s="349"/>
      <c r="V483" s="346"/>
      <c r="W483" s="349"/>
      <c r="X483" s="346"/>
      <c r="Y483" s="419"/>
      <c r="Z483" s="355"/>
      <c r="AA483" s="355"/>
      <c r="AB483" s="413"/>
      <c r="AC483" s="434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43"/>
      <c r="O484" s="422"/>
      <c r="P484" s="428"/>
      <c r="Q484" s="422"/>
      <c r="R484" s="428"/>
      <c r="S484" s="343"/>
      <c r="T484" s="343"/>
      <c r="U484" s="349"/>
      <c r="V484" s="346"/>
      <c r="W484" s="349"/>
      <c r="X484" s="346"/>
      <c r="Y484" s="419"/>
      <c r="Z484" s="355"/>
      <c r="AA484" s="355"/>
      <c r="AB484" s="413"/>
      <c r="AC484" s="434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43"/>
      <c r="O485" s="422"/>
      <c r="P485" s="428"/>
      <c r="Q485" s="422"/>
      <c r="R485" s="428"/>
      <c r="S485" s="343"/>
      <c r="T485" s="343"/>
      <c r="U485" s="349"/>
      <c r="V485" s="346"/>
      <c r="W485" s="349"/>
      <c r="X485" s="346"/>
      <c r="Y485" s="419"/>
      <c r="Z485" s="355"/>
      <c r="AA485" s="355"/>
      <c r="AB485" s="413"/>
      <c r="AC485" s="434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43"/>
      <c r="O486" s="422"/>
      <c r="P486" s="428"/>
      <c r="Q486" s="422"/>
      <c r="R486" s="428"/>
      <c r="S486" s="343"/>
      <c r="T486" s="343"/>
      <c r="U486" s="349"/>
      <c r="V486" s="346"/>
      <c r="W486" s="349"/>
      <c r="X486" s="346"/>
      <c r="Y486" s="419"/>
      <c r="Z486" s="355"/>
      <c r="AA486" s="355"/>
      <c r="AB486" s="413"/>
      <c r="AC486" s="434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43"/>
      <c r="O487" s="422"/>
      <c r="P487" s="428"/>
      <c r="Q487" s="422"/>
      <c r="R487" s="428"/>
      <c r="S487" s="343"/>
      <c r="T487" s="343"/>
      <c r="U487" s="349"/>
      <c r="V487" s="346"/>
      <c r="W487" s="349"/>
      <c r="X487" s="346"/>
      <c r="Y487" s="419"/>
      <c r="Z487" s="355"/>
      <c r="AA487" s="355"/>
      <c r="AB487" s="413"/>
      <c r="AC487" s="434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43"/>
      <c r="O488" s="422"/>
      <c r="P488" s="428"/>
      <c r="Q488" s="422"/>
      <c r="R488" s="428"/>
      <c r="S488" s="343"/>
      <c r="T488" s="343"/>
      <c r="U488" s="349"/>
      <c r="V488" s="346"/>
      <c r="W488" s="349"/>
      <c r="X488" s="346"/>
      <c r="Y488" s="419"/>
      <c r="Z488" s="355"/>
      <c r="AA488" s="355"/>
      <c r="AB488" s="413"/>
      <c r="AC488" s="434"/>
    </row>
    <row r="489" spans="1:30" s="130" customFormat="1" ht="15" hidden="1" customHeight="1" x14ac:dyDescent="0.25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43"/>
      <c r="O489" s="422"/>
      <c r="P489" s="428"/>
      <c r="Q489" s="422"/>
      <c r="R489" s="428"/>
      <c r="S489" s="343"/>
      <c r="T489" s="343"/>
      <c r="U489" s="349"/>
      <c r="V489" s="346"/>
      <c r="W489" s="349"/>
      <c r="X489" s="346"/>
      <c r="Y489" s="419"/>
      <c r="Z489" s="355"/>
      <c r="AA489" s="355"/>
      <c r="AB489" s="413"/>
      <c r="AC489" s="434"/>
    </row>
    <row r="490" spans="1:30" s="130" customFormat="1" ht="15" hidden="1" x14ac:dyDescent="0.25">
      <c r="A490" s="109"/>
      <c r="B490" s="330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44"/>
      <c r="O490" s="423"/>
      <c r="P490" s="429"/>
      <c r="Q490" s="423"/>
      <c r="R490" s="429"/>
      <c r="S490" s="344"/>
      <c r="T490" s="344"/>
      <c r="U490" s="350"/>
      <c r="V490" s="347"/>
      <c r="W490" s="350"/>
      <c r="X490" s="347"/>
      <c r="Y490" s="420"/>
      <c r="Z490" s="356"/>
      <c r="AA490" s="356"/>
      <c r="AB490" s="414"/>
      <c r="AC490" s="435"/>
    </row>
    <row r="491" spans="1:30" s="130" customFormat="1" ht="15" x14ac:dyDescent="0.25">
      <c r="A491" s="131">
        <v>25</v>
      </c>
      <c r="B491" s="338" t="str">
        <f>'[1]danh sach'!B35</f>
        <v>Đỗ Huỳnh Thanh</v>
      </c>
      <c r="C491" s="339" t="str">
        <f>'[1]danh sach'!C35</f>
        <v xml:space="preserve">Phong </v>
      </c>
      <c r="D491" s="126" t="s">
        <v>244</v>
      </c>
      <c r="E491" s="265" t="s">
        <v>248</v>
      </c>
      <c r="F491" s="128">
        <v>1</v>
      </c>
      <c r="G491" s="276">
        <v>30</v>
      </c>
      <c r="H491" s="276"/>
      <c r="I491" s="290">
        <v>49</v>
      </c>
      <c r="J491" s="290"/>
      <c r="K491" s="327">
        <f t="shared" si="23"/>
        <v>1.1000000000000001</v>
      </c>
      <c r="L491" s="327" t="str">
        <f t="shared" si="24"/>
        <v/>
      </c>
      <c r="M491" s="188">
        <f t="shared" si="22"/>
        <v>33</v>
      </c>
      <c r="N491" s="342">
        <f>'[2]danh sach'!O35</f>
        <v>39</v>
      </c>
      <c r="O491" s="421"/>
      <c r="P491" s="427">
        <f>SUM(M491:M510)+N491+O491</f>
        <v>193</v>
      </c>
      <c r="Q491" s="421"/>
      <c r="R491" s="427">
        <f>'Mau B2'!L35</f>
        <v>44</v>
      </c>
      <c r="S491" s="342">
        <f>'[2]danh sach'!J35</f>
        <v>260</v>
      </c>
      <c r="T491" s="342">
        <f>'[3]danh sach'!R34</f>
        <v>268.2</v>
      </c>
      <c r="U491" s="348">
        <v>500</v>
      </c>
      <c r="V491" s="345">
        <f>U491</f>
        <v>500</v>
      </c>
      <c r="W491" s="348">
        <v>360</v>
      </c>
      <c r="X491" s="345">
        <f>W491</f>
        <v>360</v>
      </c>
      <c r="Y491" s="418">
        <f>ROUND((P491-T491),1)</f>
        <v>-75.2</v>
      </c>
      <c r="Z491" s="354">
        <f>IF(OR(SUM(V491:V510)="",SUM(Q491:Q510)=""),0,ROUND(IF(SUM(U491:U510)=500,(SUM(Q491:Q510)-SUM(V491:V510))/3.2,IF(SUM(U491:U510)=600,(SUM(Q491:Q510)-SUM(V491:V510))/2.8,0)),1))</f>
        <v>-156.30000000000001</v>
      </c>
      <c r="AA491" s="354">
        <f>IF(OR(SUM(X491:X510)="",SUM(R491:R510)=""),0,ROUND(IF(SUM(W491:W510)=360,(SUM(R491:R510)-SUM(X491:X510))/3.2,IF(SUM(W491:W510)=260,(SUM(R491:R510)-SUM(X491:X510))/2.8,0)),1))</f>
        <v>-98.8</v>
      </c>
      <c r="AB491" s="412">
        <v>6.3</v>
      </c>
      <c r="AC491" s="433">
        <f>SUM(Y491:AA510)</f>
        <v>-330.3</v>
      </c>
      <c r="AD491" s="130" t="s">
        <v>227</v>
      </c>
    </row>
    <row r="492" spans="1:30" s="130" customFormat="1" ht="15" x14ac:dyDescent="0.25">
      <c r="A492" s="108"/>
      <c r="B492" s="163"/>
      <c r="C492" s="164"/>
      <c r="D492" s="126" t="s">
        <v>244</v>
      </c>
      <c r="E492" s="265" t="s">
        <v>254</v>
      </c>
      <c r="F492" s="128">
        <v>1</v>
      </c>
      <c r="G492" s="276">
        <v>30</v>
      </c>
      <c r="H492" s="276"/>
      <c r="I492" s="290">
        <v>48</v>
      </c>
      <c r="J492" s="290"/>
      <c r="K492" s="327">
        <f t="shared" si="23"/>
        <v>1.1000000000000001</v>
      </c>
      <c r="L492" s="327" t="str">
        <f t="shared" si="24"/>
        <v/>
      </c>
      <c r="M492" s="188">
        <f t="shared" si="22"/>
        <v>33</v>
      </c>
      <c r="N492" s="343"/>
      <c r="O492" s="422"/>
      <c r="P492" s="428"/>
      <c r="Q492" s="422"/>
      <c r="R492" s="428"/>
      <c r="S492" s="343"/>
      <c r="T492" s="343"/>
      <c r="U492" s="349"/>
      <c r="V492" s="346"/>
      <c r="W492" s="349"/>
      <c r="X492" s="346"/>
      <c r="Y492" s="419"/>
      <c r="Z492" s="355"/>
      <c r="AA492" s="355"/>
      <c r="AB492" s="413"/>
      <c r="AC492" s="434"/>
    </row>
    <row r="493" spans="1:30" s="130" customFormat="1" ht="15" x14ac:dyDescent="0.25">
      <c r="A493" s="108"/>
      <c r="B493" s="163"/>
      <c r="C493" s="164"/>
      <c r="D493" s="126" t="s">
        <v>258</v>
      </c>
      <c r="E493" s="265" t="s">
        <v>268</v>
      </c>
      <c r="F493" s="128">
        <v>1</v>
      </c>
      <c r="G493" s="276"/>
      <c r="H493" s="276">
        <v>60</v>
      </c>
      <c r="I493" s="290">
        <v>26</v>
      </c>
      <c r="J493" s="290"/>
      <c r="K493" s="327" t="str">
        <f t="shared" si="23"/>
        <v/>
      </c>
      <c r="L493" s="327">
        <f t="shared" si="24"/>
        <v>1.1000000000000001</v>
      </c>
      <c r="M493" s="188">
        <f t="shared" si="22"/>
        <v>44</v>
      </c>
      <c r="N493" s="343"/>
      <c r="O493" s="422"/>
      <c r="P493" s="428"/>
      <c r="Q493" s="422"/>
      <c r="R493" s="428"/>
      <c r="S493" s="343"/>
      <c r="T493" s="343"/>
      <c r="U493" s="349"/>
      <c r="V493" s="346"/>
      <c r="W493" s="349"/>
      <c r="X493" s="346"/>
      <c r="Y493" s="419"/>
      <c r="Z493" s="355"/>
      <c r="AA493" s="355"/>
      <c r="AB493" s="413"/>
      <c r="AC493" s="434"/>
    </row>
    <row r="494" spans="1:30" s="130" customFormat="1" ht="15" x14ac:dyDescent="0.25">
      <c r="A494" s="108"/>
      <c r="B494" s="163"/>
      <c r="C494" s="164"/>
      <c r="D494" s="126" t="s">
        <v>258</v>
      </c>
      <c r="E494" s="265" t="s">
        <v>269</v>
      </c>
      <c r="F494" s="128">
        <v>1</v>
      </c>
      <c r="G494" s="276"/>
      <c r="H494" s="276">
        <v>60</v>
      </c>
      <c r="I494" s="290">
        <v>25</v>
      </c>
      <c r="J494" s="290"/>
      <c r="K494" s="327" t="str">
        <f t="shared" si="23"/>
        <v/>
      </c>
      <c r="L494" s="327">
        <f t="shared" si="24"/>
        <v>1.1000000000000001</v>
      </c>
      <c r="M494" s="188">
        <f t="shared" si="22"/>
        <v>44</v>
      </c>
      <c r="N494" s="343"/>
      <c r="O494" s="422"/>
      <c r="P494" s="428"/>
      <c r="Q494" s="422"/>
      <c r="R494" s="428"/>
      <c r="S494" s="343"/>
      <c r="T494" s="343"/>
      <c r="U494" s="349"/>
      <c r="V494" s="346"/>
      <c r="W494" s="349"/>
      <c r="X494" s="346"/>
      <c r="Y494" s="419"/>
      <c r="Z494" s="355"/>
      <c r="AA494" s="355"/>
      <c r="AB494" s="413"/>
      <c r="AC494" s="434"/>
    </row>
    <row r="495" spans="1:30" s="130" customFormat="1" ht="15" x14ac:dyDescent="0.2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3"/>
        <v/>
      </c>
      <c r="L495" s="327" t="str">
        <f t="shared" si="24"/>
        <v/>
      </c>
      <c r="M495" s="188">
        <f t="shared" si="22"/>
        <v>0</v>
      </c>
      <c r="N495" s="343"/>
      <c r="O495" s="422"/>
      <c r="P495" s="428"/>
      <c r="Q495" s="422"/>
      <c r="R495" s="428"/>
      <c r="S495" s="343"/>
      <c r="T495" s="343"/>
      <c r="U495" s="349"/>
      <c r="V495" s="346"/>
      <c r="W495" s="349"/>
      <c r="X495" s="346"/>
      <c r="Y495" s="419"/>
      <c r="Z495" s="355"/>
      <c r="AA495" s="355"/>
      <c r="AB495" s="413"/>
      <c r="AC495" s="434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3"/>
        <v/>
      </c>
      <c r="L496" s="327" t="str">
        <f t="shared" si="24"/>
        <v/>
      </c>
      <c r="M496" s="188">
        <f t="shared" si="22"/>
        <v>0</v>
      </c>
      <c r="N496" s="343"/>
      <c r="O496" s="422"/>
      <c r="P496" s="428"/>
      <c r="Q496" s="422"/>
      <c r="R496" s="428"/>
      <c r="S496" s="343"/>
      <c r="T496" s="343"/>
      <c r="U496" s="349"/>
      <c r="V496" s="346"/>
      <c r="W496" s="349"/>
      <c r="X496" s="346"/>
      <c r="Y496" s="419"/>
      <c r="Z496" s="355"/>
      <c r="AA496" s="355"/>
      <c r="AB496" s="413"/>
      <c r="AC496" s="434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3"/>
        <v/>
      </c>
      <c r="L497" s="327" t="str">
        <f t="shared" si="24"/>
        <v/>
      </c>
      <c r="M497" s="188">
        <f t="shared" si="22"/>
        <v>0</v>
      </c>
      <c r="N497" s="343"/>
      <c r="O497" s="422"/>
      <c r="P497" s="428"/>
      <c r="Q497" s="422"/>
      <c r="R497" s="428"/>
      <c r="S497" s="343"/>
      <c r="T497" s="343"/>
      <c r="U497" s="349"/>
      <c r="V497" s="346"/>
      <c r="W497" s="349"/>
      <c r="X497" s="346"/>
      <c r="Y497" s="419"/>
      <c r="Z497" s="355"/>
      <c r="AA497" s="355"/>
      <c r="AB497" s="413"/>
      <c r="AC497" s="434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43"/>
      <c r="O498" s="422"/>
      <c r="P498" s="428"/>
      <c r="Q498" s="422"/>
      <c r="R498" s="428"/>
      <c r="S498" s="343"/>
      <c r="T498" s="343"/>
      <c r="U498" s="349"/>
      <c r="V498" s="346"/>
      <c r="W498" s="349"/>
      <c r="X498" s="346"/>
      <c r="Y498" s="419"/>
      <c r="Z498" s="355"/>
      <c r="AA498" s="355"/>
      <c r="AB498" s="413"/>
      <c r="AC498" s="434"/>
    </row>
    <row r="499" spans="1:30" s="130" customFormat="1" ht="15" hidden="1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43"/>
      <c r="O499" s="422"/>
      <c r="P499" s="428"/>
      <c r="Q499" s="422"/>
      <c r="R499" s="428"/>
      <c r="S499" s="343"/>
      <c r="T499" s="343"/>
      <c r="U499" s="349"/>
      <c r="V499" s="346"/>
      <c r="W499" s="349"/>
      <c r="X499" s="346"/>
      <c r="Y499" s="419"/>
      <c r="Z499" s="355"/>
      <c r="AA499" s="355"/>
      <c r="AB499" s="413"/>
      <c r="AC499" s="434"/>
    </row>
    <row r="500" spans="1:30" s="130" customFormat="1" ht="15" hidden="1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43"/>
      <c r="O500" s="422"/>
      <c r="P500" s="428"/>
      <c r="Q500" s="422"/>
      <c r="R500" s="428"/>
      <c r="S500" s="343"/>
      <c r="T500" s="343"/>
      <c r="U500" s="349"/>
      <c r="V500" s="346"/>
      <c r="W500" s="349"/>
      <c r="X500" s="346"/>
      <c r="Y500" s="419"/>
      <c r="Z500" s="355"/>
      <c r="AA500" s="355"/>
      <c r="AB500" s="413"/>
      <c r="AC500" s="434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43"/>
      <c r="O501" s="422"/>
      <c r="P501" s="428"/>
      <c r="Q501" s="422"/>
      <c r="R501" s="428"/>
      <c r="S501" s="343"/>
      <c r="T501" s="343"/>
      <c r="U501" s="349"/>
      <c r="V501" s="346"/>
      <c r="W501" s="349"/>
      <c r="X501" s="346"/>
      <c r="Y501" s="419"/>
      <c r="Z501" s="355"/>
      <c r="AA501" s="355"/>
      <c r="AB501" s="413"/>
      <c r="AC501" s="434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43"/>
      <c r="O502" s="422"/>
      <c r="P502" s="428"/>
      <c r="Q502" s="422"/>
      <c r="R502" s="428"/>
      <c r="S502" s="343"/>
      <c r="T502" s="343"/>
      <c r="U502" s="349"/>
      <c r="V502" s="346"/>
      <c r="W502" s="349"/>
      <c r="X502" s="346"/>
      <c r="Y502" s="419"/>
      <c r="Z502" s="355"/>
      <c r="AA502" s="355"/>
      <c r="AB502" s="413"/>
      <c r="AC502" s="434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43"/>
      <c r="O503" s="422"/>
      <c r="P503" s="428"/>
      <c r="Q503" s="422"/>
      <c r="R503" s="428"/>
      <c r="S503" s="343"/>
      <c r="T503" s="343"/>
      <c r="U503" s="349"/>
      <c r="V503" s="346"/>
      <c r="W503" s="349"/>
      <c r="X503" s="346"/>
      <c r="Y503" s="419"/>
      <c r="Z503" s="355"/>
      <c r="AA503" s="355"/>
      <c r="AB503" s="413"/>
      <c r="AC503" s="434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43"/>
      <c r="O504" s="422"/>
      <c r="P504" s="428"/>
      <c r="Q504" s="422"/>
      <c r="R504" s="428"/>
      <c r="S504" s="343"/>
      <c r="T504" s="343"/>
      <c r="U504" s="349"/>
      <c r="V504" s="346"/>
      <c r="W504" s="349"/>
      <c r="X504" s="346"/>
      <c r="Y504" s="419"/>
      <c r="Z504" s="355"/>
      <c r="AA504" s="355"/>
      <c r="AB504" s="413"/>
      <c r="AC504" s="434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43"/>
      <c r="O505" s="422"/>
      <c r="P505" s="428"/>
      <c r="Q505" s="422"/>
      <c r="R505" s="428"/>
      <c r="S505" s="343"/>
      <c r="T505" s="343"/>
      <c r="U505" s="349"/>
      <c r="V505" s="346"/>
      <c r="W505" s="349"/>
      <c r="X505" s="346"/>
      <c r="Y505" s="419"/>
      <c r="Z505" s="355"/>
      <c r="AA505" s="355"/>
      <c r="AB505" s="413"/>
      <c r="AC505" s="434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43"/>
      <c r="O506" s="422"/>
      <c r="P506" s="428"/>
      <c r="Q506" s="422"/>
      <c r="R506" s="428"/>
      <c r="S506" s="343"/>
      <c r="T506" s="343"/>
      <c r="U506" s="349"/>
      <c r="V506" s="346"/>
      <c r="W506" s="349"/>
      <c r="X506" s="346"/>
      <c r="Y506" s="419"/>
      <c r="Z506" s="355"/>
      <c r="AA506" s="355"/>
      <c r="AB506" s="413"/>
      <c r="AC506" s="434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43"/>
      <c r="O507" s="422"/>
      <c r="P507" s="428"/>
      <c r="Q507" s="422"/>
      <c r="R507" s="428"/>
      <c r="S507" s="343"/>
      <c r="T507" s="343"/>
      <c r="U507" s="349"/>
      <c r="V507" s="346"/>
      <c r="W507" s="349"/>
      <c r="X507" s="346"/>
      <c r="Y507" s="419"/>
      <c r="Z507" s="355"/>
      <c r="AA507" s="355"/>
      <c r="AB507" s="413"/>
      <c r="AC507" s="434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43"/>
      <c r="O508" s="422"/>
      <c r="P508" s="428"/>
      <c r="Q508" s="422"/>
      <c r="R508" s="428"/>
      <c r="S508" s="343"/>
      <c r="T508" s="343"/>
      <c r="U508" s="349"/>
      <c r="V508" s="346"/>
      <c r="W508" s="349"/>
      <c r="X508" s="346"/>
      <c r="Y508" s="419"/>
      <c r="Z508" s="355"/>
      <c r="AA508" s="355"/>
      <c r="AB508" s="413"/>
      <c r="AC508" s="434"/>
    </row>
    <row r="509" spans="1:30" s="130" customFormat="1" ht="15" customHeight="1" x14ac:dyDescent="0.25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43"/>
      <c r="O509" s="422"/>
      <c r="P509" s="428"/>
      <c r="Q509" s="422"/>
      <c r="R509" s="428"/>
      <c r="S509" s="343"/>
      <c r="T509" s="343"/>
      <c r="U509" s="349"/>
      <c r="V509" s="346"/>
      <c r="W509" s="349"/>
      <c r="X509" s="346"/>
      <c r="Y509" s="419"/>
      <c r="Z509" s="355"/>
      <c r="AA509" s="355"/>
      <c r="AB509" s="413"/>
      <c r="AC509" s="434"/>
    </row>
    <row r="510" spans="1:30" s="130" customFormat="1" ht="15" x14ac:dyDescent="0.25">
      <c r="A510" s="109"/>
      <c r="B510" s="330">
        <f>SUM(M491:M510)</f>
        <v>154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44"/>
      <c r="O510" s="423"/>
      <c r="P510" s="429"/>
      <c r="Q510" s="423"/>
      <c r="R510" s="429"/>
      <c r="S510" s="344"/>
      <c r="T510" s="344"/>
      <c r="U510" s="350"/>
      <c r="V510" s="347"/>
      <c r="W510" s="350"/>
      <c r="X510" s="347"/>
      <c r="Y510" s="420"/>
      <c r="Z510" s="356"/>
      <c r="AA510" s="356"/>
      <c r="AB510" s="414"/>
      <c r="AC510" s="435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126" t="s">
        <v>242</v>
      </c>
      <c r="E511" s="265" t="s">
        <v>243</v>
      </c>
      <c r="F511" s="128">
        <v>1</v>
      </c>
      <c r="G511" s="276">
        <v>30</v>
      </c>
      <c r="H511" s="276"/>
      <c r="I511" s="290">
        <v>50</v>
      </c>
      <c r="J511" s="290"/>
      <c r="K511" s="327">
        <f t="shared" si="23"/>
        <v>1.1000000000000001</v>
      </c>
      <c r="L511" s="327" t="str">
        <f t="shared" si="24"/>
        <v/>
      </c>
      <c r="M511" s="188">
        <f t="shared" si="22"/>
        <v>33</v>
      </c>
      <c r="N511" s="342">
        <f>'[2]danh sach'!O36</f>
        <v>58</v>
      </c>
      <c r="O511" s="421"/>
      <c r="P511" s="427">
        <f>SUM(M511:M530)+N511+O511</f>
        <v>256</v>
      </c>
      <c r="Q511" s="421"/>
      <c r="R511" s="427">
        <f>'Mau B2'!L36</f>
        <v>44</v>
      </c>
      <c r="S511" s="342">
        <f>'[2]danh sach'!J36</f>
        <v>290</v>
      </c>
      <c r="T511" s="342">
        <f>'[3]danh sach'!R35</f>
        <v>290</v>
      </c>
      <c r="U511" s="348">
        <v>500</v>
      </c>
      <c r="V511" s="345">
        <f>U511</f>
        <v>500</v>
      </c>
      <c r="W511" s="348">
        <v>360</v>
      </c>
      <c r="X511" s="345">
        <f>W511</f>
        <v>360</v>
      </c>
      <c r="Y511" s="418">
        <f>ROUND((P511-T511),1)</f>
        <v>-34</v>
      </c>
      <c r="Z511" s="354">
        <f>IF(OR(SUM(V511:V530)="",SUM(Q511:Q530)=""),0,ROUND(IF(SUM(U511:U530)=500,(SUM(Q511:Q530)-SUM(V511:V530))/3.2,IF(SUM(U511:U530)=600,(SUM(Q511:Q530)-SUM(V511:V530))/2.8,0)),1))</f>
        <v>-156.30000000000001</v>
      </c>
      <c r="AA511" s="354">
        <f>IF(OR(SUM(X511:X530)="",SUM(R511:R530)=""),0,ROUND(IF(SUM(W511:W530)=360,(SUM(R511:R530)-SUM(X511:X530))/3.2,IF(SUM(W511:W530)=260,(SUM(R511:R530)-SUM(X511:X530))/2.8,0)),1))</f>
        <v>-98.8</v>
      </c>
      <c r="AB511" s="412"/>
      <c r="AC511" s="433">
        <f>SUM(Y511:AA530)</f>
        <v>-289.10000000000002</v>
      </c>
      <c r="AD511" s="17" t="s">
        <v>225</v>
      </c>
    </row>
    <row r="512" spans="1:30" s="130" customFormat="1" ht="15" x14ac:dyDescent="0.25">
      <c r="A512" s="108"/>
      <c r="B512" s="163"/>
      <c r="C512" s="164"/>
      <c r="D512" s="126" t="s">
        <v>242</v>
      </c>
      <c r="E512" s="265" t="s">
        <v>255</v>
      </c>
      <c r="F512" s="128">
        <v>1</v>
      </c>
      <c r="G512" s="276">
        <v>30</v>
      </c>
      <c r="H512" s="276"/>
      <c r="I512" s="290">
        <v>48</v>
      </c>
      <c r="J512" s="290"/>
      <c r="K512" s="327">
        <f t="shared" si="23"/>
        <v>1.1000000000000001</v>
      </c>
      <c r="L512" s="327" t="str">
        <f t="shared" si="24"/>
        <v/>
      </c>
      <c r="M512" s="188">
        <f t="shared" si="22"/>
        <v>33</v>
      </c>
      <c r="N512" s="343"/>
      <c r="O512" s="422"/>
      <c r="P512" s="428"/>
      <c r="Q512" s="422"/>
      <c r="R512" s="428"/>
      <c r="S512" s="343"/>
      <c r="T512" s="343"/>
      <c r="U512" s="349"/>
      <c r="V512" s="346"/>
      <c r="W512" s="349"/>
      <c r="X512" s="346"/>
      <c r="Y512" s="419"/>
      <c r="Z512" s="355"/>
      <c r="AA512" s="355"/>
      <c r="AB512" s="413"/>
      <c r="AC512" s="434"/>
    </row>
    <row r="513" spans="1:29" s="130" customFormat="1" ht="15" x14ac:dyDescent="0.25">
      <c r="A513" s="108"/>
      <c r="B513" s="163"/>
      <c r="C513" s="164"/>
      <c r="D513" s="126" t="s">
        <v>258</v>
      </c>
      <c r="E513" s="265" t="s">
        <v>261</v>
      </c>
      <c r="F513" s="128">
        <v>1</v>
      </c>
      <c r="G513" s="276"/>
      <c r="H513" s="276">
        <v>60</v>
      </c>
      <c r="I513" s="290">
        <v>25</v>
      </c>
      <c r="J513" s="290"/>
      <c r="K513" s="327" t="str">
        <f t="shared" si="23"/>
        <v/>
      </c>
      <c r="L513" s="327">
        <f t="shared" si="24"/>
        <v>1.1000000000000001</v>
      </c>
      <c r="M513" s="188">
        <f t="shared" si="22"/>
        <v>44</v>
      </c>
      <c r="N513" s="343"/>
      <c r="O513" s="422"/>
      <c r="P513" s="428"/>
      <c r="Q513" s="422"/>
      <c r="R513" s="428"/>
      <c r="S513" s="343"/>
      <c r="T513" s="343"/>
      <c r="U513" s="349"/>
      <c r="V513" s="346"/>
      <c r="W513" s="349"/>
      <c r="X513" s="346"/>
      <c r="Y513" s="419"/>
      <c r="Z513" s="355"/>
      <c r="AA513" s="355"/>
      <c r="AB513" s="413"/>
      <c r="AC513" s="434"/>
    </row>
    <row r="514" spans="1:29" s="130" customFormat="1" ht="15" x14ac:dyDescent="0.25">
      <c r="A514" s="108"/>
      <c r="B514" s="163"/>
      <c r="C514" s="164"/>
      <c r="D514" s="126" t="s">
        <v>258</v>
      </c>
      <c r="E514" s="265" t="s">
        <v>265</v>
      </c>
      <c r="F514" s="128">
        <v>1</v>
      </c>
      <c r="G514" s="276"/>
      <c r="H514" s="276">
        <v>60</v>
      </c>
      <c r="I514" s="290">
        <v>28</v>
      </c>
      <c r="J514" s="290"/>
      <c r="K514" s="327" t="str">
        <f t="shared" si="23"/>
        <v/>
      </c>
      <c r="L514" s="327">
        <f t="shared" si="24"/>
        <v>1.1000000000000001</v>
      </c>
      <c r="M514" s="188">
        <f t="shared" si="22"/>
        <v>44</v>
      </c>
      <c r="N514" s="343"/>
      <c r="O514" s="422"/>
      <c r="P514" s="428"/>
      <c r="Q514" s="422"/>
      <c r="R514" s="428"/>
      <c r="S514" s="343"/>
      <c r="T514" s="343"/>
      <c r="U514" s="349"/>
      <c r="V514" s="346"/>
      <c r="W514" s="349"/>
      <c r="X514" s="346"/>
      <c r="Y514" s="419"/>
      <c r="Z514" s="355"/>
      <c r="AA514" s="355"/>
      <c r="AB514" s="413"/>
      <c r="AC514" s="434"/>
    </row>
    <row r="515" spans="1:29" s="130" customFormat="1" ht="15" x14ac:dyDescent="0.25">
      <c r="A515" s="108"/>
      <c r="B515" s="163"/>
      <c r="C515" s="164"/>
      <c r="D515" s="126" t="s">
        <v>258</v>
      </c>
      <c r="E515" s="265" t="s">
        <v>271</v>
      </c>
      <c r="F515" s="128">
        <v>1</v>
      </c>
      <c r="G515" s="276"/>
      <c r="H515" s="276">
        <v>60</v>
      </c>
      <c r="I515" s="290">
        <v>24</v>
      </c>
      <c r="J515" s="290"/>
      <c r="K515" s="327" t="str">
        <f t="shared" si="23"/>
        <v/>
      </c>
      <c r="L515" s="327">
        <f t="shared" si="24"/>
        <v>1.1000000000000001</v>
      </c>
      <c r="M515" s="188">
        <f t="shared" si="22"/>
        <v>44</v>
      </c>
      <c r="N515" s="343"/>
      <c r="O515" s="422"/>
      <c r="P515" s="428"/>
      <c r="Q515" s="422"/>
      <c r="R515" s="428"/>
      <c r="S515" s="343"/>
      <c r="T515" s="343"/>
      <c r="U515" s="349"/>
      <c r="V515" s="346"/>
      <c r="W515" s="349"/>
      <c r="X515" s="346"/>
      <c r="Y515" s="419"/>
      <c r="Z515" s="355"/>
      <c r="AA515" s="355"/>
      <c r="AB515" s="413"/>
      <c r="AC515" s="434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3"/>
        <v/>
      </c>
      <c r="L516" s="327" t="str">
        <f t="shared" si="24"/>
        <v/>
      </c>
      <c r="M516" s="188">
        <f t="shared" si="22"/>
        <v>0</v>
      </c>
      <c r="N516" s="343"/>
      <c r="O516" s="422"/>
      <c r="P516" s="428"/>
      <c r="Q516" s="422"/>
      <c r="R516" s="428"/>
      <c r="S516" s="343"/>
      <c r="T516" s="343"/>
      <c r="U516" s="349"/>
      <c r="V516" s="346"/>
      <c r="W516" s="349"/>
      <c r="X516" s="346"/>
      <c r="Y516" s="419"/>
      <c r="Z516" s="355"/>
      <c r="AA516" s="355"/>
      <c r="AB516" s="413"/>
      <c r="AC516" s="434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3"/>
        <v/>
      </c>
      <c r="L517" s="327" t="str">
        <f t="shared" si="24"/>
        <v/>
      </c>
      <c r="M517" s="188">
        <f t="shared" si="22"/>
        <v>0</v>
      </c>
      <c r="N517" s="343"/>
      <c r="O517" s="422"/>
      <c r="P517" s="428"/>
      <c r="Q517" s="422"/>
      <c r="R517" s="428"/>
      <c r="S517" s="343"/>
      <c r="T517" s="343"/>
      <c r="U517" s="349"/>
      <c r="V517" s="346"/>
      <c r="W517" s="349"/>
      <c r="X517" s="346"/>
      <c r="Y517" s="419"/>
      <c r="Z517" s="355"/>
      <c r="AA517" s="355"/>
      <c r="AB517" s="413"/>
      <c r="AC517" s="434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43"/>
      <c r="O518" s="422"/>
      <c r="P518" s="428"/>
      <c r="Q518" s="422"/>
      <c r="R518" s="428"/>
      <c r="S518" s="343"/>
      <c r="T518" s="343"/>
      <c r="U518" s="349"/>
      <c r="V518" s="346"/>
      <c r="W518" s="349"/>
      <c r="X518" s="346"/>
      <c r="Y518" s="419"/>
      <c r="Z518" s="355"/>
      <c r="AA518" s="355"/>
      <c r="AB518" s="413"/>
      <c r="AC518" s="434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43"/>
      <c r="O519" s="422"/>
      <c r="P519" s="428"/>
      <c r="Q519" s="422"/>
      <c r="R519" s="428"/>
      <c r="S519" s="343"/>
      <c r="T519" s="343"/>
      <c r="U519" s="349"/>
      <c r="V519" s="346"/>
      <c r="W519" s="349"/>
      <c r="X519" s="346"/>
      <c r="Y519" s="419"/>
      <c r="Z519" s="355"/>
      <c r="AA519" s="355"/>
      <c r="AB519" s="413"/>
      <c r="AC519" s="434"/>
    </row>
    <row r="520" spans="1:29" s="130" customFormat="1" ht="15" hidden="1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43"/>
      <c r="O520" s="422"/>
      <c r="P520" s="428"/>
      <c r="Q520" s="422"/>
      <c r="R520" s="428"/>
      <c r="S520" s="343"/>
      <c r="T520" s="343"/>
      <c r="U520" s="349"/>
      <c r="V520" s="346"/>
      <c r="W520" s="349"/>
      <c r="X520" s="346"/>
      <c r="Y520" s="419"/>
      <c r="Z520" s="355"/>
      <c r="AA520" s="355"/>
      <c r="AB520" s="413"/>
      <c r="AC520" s="434"/>
    </row>
    <row r="521" spans="1:29" s="130" customFormat="1" ht="15" hidden="1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43"/>
      <c r="O521" s="422"/>
      <c r="P521" s="428"/>
      <c r="Q521" s="422"/>
      <c r="R521" s="428"/>
      <c r="S521" s="343"/>
      <c r="T521" s="343"/>
      <c r="U521" s="349"/>
      <c r="V521" s="346"/>
      <c r="W521" s="349"/>
      <c r="X521" s="346"/>
      <c r="Y521" s="419"/>
      <c r="Z521" s="355"/>
      <c r="AA521" s="355"/>
      <c r="AB521" s="413"/>
      <c r="AC521" s="434"/>
    </row>
    <row r="522" spans="1:29" s="130" customFormat="1" ht="15" hidden="1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43"/>
      <c r="O522" s="422"/>
      <c r="P522" s="428"/>
      <c r="Q522" s="422"/>
      <c r="R522" s="428"/>
      <c r="S522" s="343"/>
      <c r="T522" s="343"/>
      <c r="U522" s="349"/>
      <c r="V522" s="346"/>
      <c r="W522" s="349"/>
      <c r="X522" s="346"/>
      <c r="Y522" s="419"/>
      <c r="Z522" s="355"/>
      <c r="AA522" s="355"/>
      <c r="AB522" s="413"/>
      <c r="AC522" s="434"/>
    </row>
    <row r="523" spans="1:29" s="130" customFormat="1" ht="15" hidden="1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43"/>
      <c r="O523" s="422"/>
      <c r="P523" s="428"/>
      <c r="Q523" s="422"/>
      <c r="R523" s="428"/>
      <c r="S523" s="343"/>
      <c r="T523" s="343"/>
      <c r="U523" s="349"/>
      <c r="V523" s="346"/>
      <c r="W523" s="349"/>
      <c r="X523" s="346"/>
      <c r="Y523" s="419"/>
      <c r="Z523" s="355"/>
      <c r="AA523" s="355"/>
      <c r="AB523" s="413"/>
      <c r="AC523" s="434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43"/>
      <c r="O524" s="422"/>
      <c r="P524" s="428"/>
      <c r="Q524" s="422"/>
      <c r="R524" s="428"/>
      <c r="S524" s="343"/>
      <c r="T524" s="343"/>
      <c r="U524" s="349"/>
      <c r="V524" s="346"/>
      <c r="W524" s="349"/>
      <c r="X524" s="346"/>
      <c r="Y524" s="419"/>
      <c r="Z524" s="355"/>
      <c r="AA524" s="355"/>
      <c r="AB524" s="413"/>
      <c r="AC524" s="434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43"/>
      <c r="O525" s="422"/>
      <c r="P525" s="428"/>
      <c r="Q525" s="422"/>
      <c r="R525" s="428"/>
      <c r="S525" s="343"/>
      <c r="T525" s="343"/>
      <c r="U525" s="349"/>
      <c r="V525" s="346"/>
      <c r="W525" s="349"/>
      <c r="X525" s="346"/>
      <c r="Y525" s="419"/>
      <c r="Z525" s="355"/>
      <c r="AA525" s="355"/>
      <c r="AB525" s="413"/>
      <c r="AC525" s="434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43"/>
      <c r="O526" s="422"/>
      <c r="P526" s="428"/>
      <c r="Q526" s="422"/>
      <c r="R526" s="428"/>
      <c r="S526" s="343"/>
      <c r="T526" s="343"/>
      <c r="U526" s="349"/>
      <c r="V526" s="346"/>
      <c r="W526" s="349"/>
      <c r="X526" s="346"/>
      <c r="Y526" s="419"/>
      <c r="Z526" s="355"/>
      <c r="AA526" s="355"/>
      <c r="AB526" s="413"/>
      <c r="AC526" s="434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43"/>
      <c r="O527" s="422"/>
      <c r="P527" s="428"/>
      <c r="Q527" s="422"/>
      <c r="R527" s="428"/>
      <c r="S527" s="343"/>
      <c r="T527" s="343"/>
      <c r="U527" s="349"/>
      <c r="V527" s="346"/>
      <c r="W527" s="349"/>
      <c r="X527" s="346"/>
      <c r="Y527" s="419"/>
      <c r="Z527" s="355"/>
      <c r="AA527" s="355"/>
      <c r="AB527" s="413"/>
      <c r="AC527" s="434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43"/>
      <c r="O528" s="422"/>
      <c r="P528" s="428"/>
      <c r="Q528" s="422"/>
      <c r="R528" s="428"/>
      <c r="S528" s="343"/>
      <c r="T528" s="343"/>
      <c r="U528" s="349"/>
      <c r="V528" s="346"/>
      <c r="W528" s="349"/>
      <c r="X528" s="346"/>
      <c r="Y528" s="419"/>
      <c r="Z528" s="355"/>
      <c r="AA528" s="355"/>
      <c r="AB528" s="413"/>
      <c r="AC528" s="434"/>
    </row>
    <row r="529" spans="1:30" s="130" customFormat="1" ht="15" x14ac:dyDescent="0.25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43"/>
      <c r="O529" s="422"/>
      <c r="P529" s="428"/>
      <c r="Q529" s="422"/>
      <c r="R529" s="428"/>
      <c r="S529" s="343"/>
      <c r="T529" s="343"/>
      <c r="U529" s="349"/>
      <c r="V529" s="346"/>
      <c r="W529" s="349"/>
      <c r="X529" s="346"/>
      <c r="Y529" s="419"/>
      <c r="Z529" s="355"/>
      <c r="AA529" s="355"/>
      <c r="AB529" s="413"/>
      <c r="AC529" s="434"/>
    </row>
    <row r="530" spans="1:30" s="130" customFormat="1" ht="15" x14ac:dyDescent="0.25">
      <c r="A530" s="109"/>
      <c r="B530" s="330">
        <f>SUM(M511:M530)</f>
        <v>198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44"/>
      <c r="O530" s="423"/>
      <c r="P530" s="429"/>
      <c r="Q530" s="423"/>
      <c r="R530" s="429"/>
      <c r="S530" s="344"/>
      <c r="T530" s="344"/>
      <c r="U530" s="350"/>
      <c r="V530" s="347"/>
      <c r="W530" s="350"/>
      <c r="X530" s="347"/>
      <c r="Y530" s="420"/>
      <c r="Z530" s="356"/>
      <c r="AA530" s="356"/>
      <c r="AB530" s="414"/>
      <c r="AC530" s="435"/>
    </row>
    <row r="531" spans="1:30" s="130" customFormat="1" x14ac:dyDescent="0.3">
      <c r="A531" s="131">
        <v>27</v>
      </c>
      <c r="B531" s="338" t="str">
        <f>'[1]danh sach'!B37</f>
        <v>Quách Minh</v>
      </c>
      <c r="C531" s="339" t="str">
        <f>'[1]danh sach'!C37</f>
        <v xml:space="preserve">Thử </v>
      </c>
      <c r="D531" s="126" t="s">
        <v>247</v>
      </c>
      <c r="E531" s="265" t="s">
        <v>250</v>
      </c>
      <c r="F531" s="128">
        <v>1</v>
      </c>
      <c r="G531" s="276"/>
      <c r="H531" s="276">
        <v>60</v>
      </c>
      <c r="I531" s="290">
        <v>25</v>
      </c>
      <c r="J531" s="290"/>
      <c r="K531" s="327" t="str">
        <f t="shared" si="25"/>
        <v/>
      </c>
      <c r="L531" s="327">
        <f t="shared" si="26"/>
        <v>1.1000000000000001</v>
      </c>
      <c r="M531" s="188">
        <f t="shared" si="22"/>
        <v>44</v>
      </c>
      <c r="N531" s="342">
        <f>'[2]danh sach'!O37</f>
        <v>52</v>
      </c>
      <c r="O531" s="421"/>
      <c r="P531" s="427">
        <f>SUM(M531:M550)+N531+O531</f>
        <v>294</v>
      </c>
      <c r="Q531" s="421"/>
      <c r="R531" s="427">
        <f>'Mau B2'!L37</f>
        <v>52</v>
      </c>
      <c r="S531" s="342">
        <f>'[2]danh sach'!J37</f>
        <v>260</v>
      </c>
      <c r="T531" s="342">
        <f>'[3]danh sach'!R536</f>
        <v>0</v>
      </c>
      <c r="U531" s="348">
        <v>500</v>
      </c>
      <c r="V531" s="345">
        <f>U531</f>
        <v>500</v>
      </c>
      <c r="W531" s="348">
        <v>360</v>
      </c>
      <c r="X531" s="345">
        <f>W531</f>
        <v>360</v>
      </c>
      <c r="Y531" s="418">
        <f>ROUND((P531-T531),1)</f>
        <v>294</v>
      </c>
      <c r="Z531" s="354">
        <f>IF(OR(SUM(V531:V550)="",SUM(Q531:Q550)=""),0,ROUND(IF(SUM(U531:U550)=500,(SUM(Q531:Q550)-SUM(V531:V550))/3.2,IF(SUM(U531:U550)=600,(SUM(Q531:Q550)-SUM(V531:V550))/2.8,0)),1))</f>
        <v>-156.30000000000001</v>
      </c>
      <c r="AA531" s="354">
        <f>IF(OR(SUM(X531:X550)="",SUM(R531:R550)=""),0,ROUND(IF(SUM(W531:W550)=360,(SUM(R531:R550)-SUM(X531:X550))/3.2,IF(SUM(W531:W550)=260,(SUM(R531:R550)-SUM(X531:X550))/2.8,0)),1))</f>
        <v>-96.3</v>
      </c>
      <c r="AB531" s="412"/>
      <c r="AC531" s="433">
        <f>SUM(Y531:AA550)</f>
        <v>41.399999999999991</v>
      </c>
      <c r="AD531" s="17" t="s">
        <v>226</v>
      </c>
    </row>
    <row r="532" spans="1:30" s="130" customFormat="1" ht="15" x14ac:dyDescent="0.25">
      <c r="A532" s="108"/>
      <c r="B532" s="163"/>
      <c r="C532" s="164"/>
      <c r="D532" s="126" t="s">
        <v>247</v>
      </c>
      <c r="E532" s="265" t="s">
        <v>253</v>
      </c>
      <c r="F532" s="128">
        <v>1</v>
      </c>
      <c r="G532" s="276"/>
      <c r="H532" s="276">
        <v>60</v>
      </c>
      <c r="I532" s="290">
        <v>24</v>
      </c>
      <c r="J532" s="290"/>
      <c r="K532" s="327" t="str">
        <f t="shared" si="25"/>
        <v/>
      </c>
      <c r="L532" s="327">
        <f t="shared" si="26"/>
        <v>1.1000000000000001</v>
      </c>
      <c r="M532" s="188">
        <f t="shared" si="22"/>
        <v>44</v>
      </c>
      <c r="N532" s="343"/>
      <c r="O532" s="422"/>
      <c r="P532" s="428"/>
      <c r="Q532" s="422"/>
      <c r="R532" s="428"/>
      <c r="S532" s="343"/>
      <c r="T532" s="343"/>
      <c r="U532" s="349"/>
      <c r="V532" s="346"/>
      <c r="W532" s="349"/>
      <c r="X532" s="346"/>
      <c r="Y532" s="419"/>
      <c r="Z532" s="355"/>
      <c r="AA532" s="355"/>
      <c r="AB532" s="413"/>
      <c r="AC532" s="434"/>
    </row>
    <row r="533" spans="1:30" s="130" customFormat="1" ht="15" x14ac:dyDescent="0.25">
      <c r="A533" s="108"/>
      <c r="B533" s="163"/>
      <c r="C533" s="164"/>
      <c r="D533" s="151" t="s">
        <v>277</v>
      </c>
      <c r="E533" s="265" t="s">
        <v>276</v>
      </c>
      <c r="F533" s="128">
        <v>1</v>
      </c>
      <c r="G533" s="276"/>
      <c r="H533" s="276">
        <v>120</v>
      </c>
      <c r="I533" s="290">
        <v>33</v>
      </c>
      <c r="J533" s="290"/>
      <c r="K533" s="327" t="str">
        <f t="shared" si="25"/>
        <v/>
      </c>
      <c r="L533" s="327">
        <f t="shared" si="26"/>
        <v>1.1000000000000001</v>
      </c>
      <c r="M533" s="188">
        <f t="shared" si="22"/>
        <v>88</v>
      </c>
      <c r="N533" s="343"/>
      <c r="O533" s="422"/>
      <c r="P533" s="428"/>
      <c r="Q533" s="422"/>
      <c r="R533" s="428"/>
      <c r="S533" s="343"/>
      <c r="T533" s="343"/>
      <c r="U533" s="349"/>
      <c r="V533" s="346"/>
      <c r="W533" s="349"/>
      <c r="X533" s="346"/>
      <c r="Y533" s="419"/>
      <c r="Z533" s="355"/>
      <c r="AA533" s="355"/>
      <c r="AB533" s="413"/>
      <c r="AC533" s="434"/>
    </row>
    <row r="534" spans="1:30" s="130" customFormat="1" ht="15" x14ac:dyDescent="0.25">
      <c r="A534" s="108"/>
      <c r="B534" s="163"/>
      <c r="C534" s="164"/>
      <c r="D534" s="126" t="s">
        <v>278</v>
      </c>
      <c r="E534" s="265" t="s">
        <v>276</v>
      </c>
      <c r="F534" s="128">
        <v>1</v>
      </c>
      <c r="G534" s="276"/>
      <c r="H534" s="276">
        <v>90</v>
      </c>
      <c r="I534" s="290">
        <v>33</v>
      </c>
      <c r="J534" s="290"/>
      <c r="K534" s="327" t="str">
        <f t="shared" si="25"/>
        <v/>
      </c>
      <c r="L534" s="327">
        <f t="shared" si="26"/>
        <v>1.1000000000000001</v>
      </c>
      <c r="M534" s="188">
        <f t="shared" si="22"/>
        <v>66</v>
      </c>
      <c r="N534" s="343"/>
      <c r="O534" s="422"/>
      <c r="P534" s="428"/>
      <c r="Q534" s="422"/>
      <c r="R534" s="428"/>
      <c r="S534" s="343"/>
      <c r="T534" s="343"/>
      <c r="U534" s="349"/>
      <c r="V534" s="346"/>
      <c r="W534" s="349"/>
      <c r="X534" s="346"/>
      <c r="Y534" s="419"/>
      <c r="Z534" s="355"/>
      <c r="AA534" s="355"/>
      <c r="AB534" s="413"/>
      <c r="AC534" s="434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5"/>
        <v/>
      </c>
      <c r="L535" s="327" t="str">
        <f t="shared" si="26"/>
        <v/>
      </c>
      <c r="M535" s="188">
        <f t="shared" si="22"/>
        <v>0</v>
      </c>
      <c r="N535" s="343"/>
      <c r="O535" s="422"/>
      <c r="P535" s="428"/>
      <c r="Q535" s="422"/>
      <c r="R535" s="428"/>
      <c r="S535" s="343"/>
      <c r="T535" s="343"/>
      <c r="U535" s="349"/>
      <c r="V535" s="346"/>
      <c r="W535" s="349"/>
      <c r="X535" s="346"/>
      <c r="Y535" s="419"/>
      <c r="Z535" s="355"/>
      <c r="AA535" s="355"/>
      <c r="AB535" s="413"/>
      <c r="AC535" s="434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43"/>
      <c r="O536" s="422"/>
      <c r="P536" s="428"/>
      <c r="Q536" s="422"/>
      <c r="R536" s="428"/>
      <c r="S536" s="343"/>
      <c r="T536" s="343"/>
      <c r="U536" s="349"/>
      <c r="V536" s="346"/>
      <c r="W536" s="349"/>
      <c r="X536" s="346"/>
      <c r="Y536" s="419"/>
      <c r="Z536" s="355"/>
      <c r="AA536" s="355"/>
      <c r="AB536" s="413"/>
      <c r="AC536" s="434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43"/>
      <c r="O537" s="422"/>
      <c r="P537" s="428"/>
      <c r="Q537" s="422"/>
      <c r="R537" s="428"/>
      <c r="S537" s="343"/>
      <c r="T537" s="343"/>
      <c r="U537" s="349"/>
      <c r="V537" s="346"/>
      <c r="W537" s="349"/>
      <c r="X537" s="346"/>
      <c r="Y537" s="419"/>
      <c r="Z537" s="355"/>
      <c r="AA537" s="355"/>
      <c r="AB537" s="413"/>
      <c r="AC537" s="434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43"/>
      <c r="O538" s="422"/>
      <c r="P538" s="428"/>
      <c r="Q538" s="422"/>
      <c r="R538" s="428"/>
      <c r="S538" s="343"/>
      <c r="T538" s="343"/>
      <c r="U538" s="349"/>
      <c r="V538" s="346"/>
      <c r="W538" s="349"/>
      <c r="X538" s="346"/>
      <c r="Y538" s="419"/>
      <c r="Z538" s="355"/>
      <c r="AA538" s="355"/>
      <c r="AB538" s="413"/>
      <c r="AC538" s="434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43"/>
      <c r="O539" s="422"/>
      <c r="P539" s="428"/>
      <c r="Q539" s="422"/>
      <c r="R539" s="428"/>
      <c r="S539" s="343"/>
      <c r="T539" s="343"/>
      <c r="U539" s="349"/>
      <c r="V539" s="346"/>
      <c r="W539" s="349"/>
      <c r="X539" s="346"/>
      <c r="Y539" s="419"/>
      <c r="Z539" s="355"/>
      <c r="AA539" s="355"/>
      <c r="AB539" s="413"/>
      <c r="AC539" s="434"/>
    </row>
    <row r="540" spans="1:30" s="130" customFormat="1" ht="15" hidden="1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43"/>
      <c r="O540" s="422"/>
      <c r="P540" s="428"/>
      <c r="Q540" s="422"/>
      <c r="R540" s="428"/>
      <c r="S540" s="343"/>
      <c r="T540" s="343"/>
      <c r="U540" s="349"/>
      <c r="V540" s="346"/>
      <c r="W540" s="349"/>
      <c r="X540" s="346"/>
      <c r="Y540" s="419"/>
      <c r="Z540" s="355"/>
      <c r="AA540" s="355"/>
      <c r="AB540" s="413"/>
      <c r="AC540" s="434"/>
    </row>
    <row r="541" spans="1:30" s="130" customFormat="1" ht="15" hidden="1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43"/>
      <c r="O541" s="422"/>
      <c r="P541" s="428"/>
      <c r="Q541" s="422"/>
      <c r="R541" s="428"/>
      <c r="S541" s="343"/>
      <c r="T541" s="343"/>
      <c r="U541" s="349"/>
      <c r="V541" s="346"/>
      <c r="W541" s="349"/>
      <c r="X541" s="346"/>
      <c r="Y541" s="419"/>
      <c r="Z541" s="355"/>
      <c r="AA541" s="355"/>
      <c r="AB541" s="413"/>
      <c r="AC541" s="434"/>
    </row>
    <row r="542" spans="1:30" s="130" customFormat="1" ht="15" hidden="1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43"/>
      <c r="O542" s="422"/>
      <c r="P542" s="428"/>
      <c r="Q542" s="422"/>
      <c r="R542" s="428"/>
      <c r="S542" s="343"/>
      <c r="T542" s="343"/>
      <c r="U542" s="349"/>
      <c r="V542" s="346"/>
      <c r="W542" s="349"/>
      <c r="X542" s="346"/>
      <c r="Y542" s="419"/>
      <c r="Z542" s="355"/>
      <c r="AA542" s="355"/>
      <c r="AB542" s="413"/>
      <c r="AC542" s="434"/>
    </row>
    <row r="543" spans="1:30" s="130" customFormat="1" ht="15" hidden="1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43"/>
      <c r="O543" s="422"/>
      <c r="P543" s="428"/>
      <c r="Q543" s="422"/>
      <c r="R543" s="428"/>
      <c r="S543" s="343"/>
      <c r="T543" s="343"/>
      <c r="U543" s="349"/>
      <c r="V543" s="346"/>
      <c r="W543" s="349"/>
      <c r="X543" s="346"/>
      <c r="Y543" s="419"/>
      <c r="Z543" s="355"/>
      <c r="AA543" s="355"/>
      <c r="AB543" s="413"/>
      <c r="AC543" s="434"/>
    </row>
    <row r="544" spans="1:30" s="130" customFormat="1" ht="15" hidden="1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43"/>
      <c r="O544" s="422"/>
      <c r="P544" s="428"/>
      <c r="Q544" s="422"/>
      <c r="R544" s="428"/>
      <c r="S544" s="343"/>
      <c r="T544" s="343"/>
      <c r="U544" s="349"/>
      <c r="V544" s="346"/>
      <c r="W544" s="349"/>
      <c r="X544" s="346"/>
      <c r="Y544" s="419"/>
      <c r="Z544" s="355"/>
      <c r="AA544" s="355"/>
      <c r="AB544" s="413"/>
      <c r="AC544" s="434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43"/>
      <c r="O545" s="422"/>
      <c r="P545" s="428"/>
      <c r="Q545" s="422"/>
      <c r="R545" s="428"/>
      <c r="S545" s="343"/>
      <c r="T545" s="343"/>
      <c r="U545" s="349"/>
      <c r="V545" s="346"/>
      <c r="W545" s="349"/>
      <c r="X545" s="346"/>
      <c r="Y545" s="419"/>
      <c r="Z545" s="355"/>
      <c r="AA545" s="355"/>
      <c r="AB545" s="413"/>
      <c r="AC545" s="434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43"/>
      <c r="O546" s="422"/>
      <c r="P546" s="428"/>
      <c r="Q546" s="422"/>
      <c r="R546" s="428"/>
      <c r="S546" s="343"/>
      <c r="T546" s="343"/>
      <c r="U546" s="349"/>
      <c r="V546" s="346"/>
      <c r="W546" s="349"/>
      <c r="X546" s="346"/>
      <c r="Y546" s="419"/>
      <c r="Z546" s="355"/>
      <c r="AA546" s="355"/>
      <c r="AB546" s="413"/>
      <c r="AC546" s="434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43"/>
      <c r="O547" s="422"/>
      <c r="P547" s="428"/>
      <c r="Q547" s="422"/>
      <c r="R547" s="428"/>
      <c r="S547" s="343"/>
      <c r="T547" s="343"/>
      <c r="U547" s="349"/>
      <c r="V547" s="346"/>
      <c r="W547" s="349"/>
      <c r="X547" s="346"/>
      <c r="Y547" s="419"/>
      <c r="Z547" s="355"/>
      <c r="AA547" s="355"/>
      <c r="AB547" s="413"/>
      <c r="AC547" s="434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43"/>
      <c r="O548" s="422"/>
      <c r="P548" s="428"/>
      <c r="Q548" s="422"/>
      <c r="R548" s="428"/>
      <c r="S548" s="343"/>
      <c r="T548" s="343"/>
      <c r="U548" s="349"/>
      <c r="V548" s="346"/>
      <c r="W548" s="349"/>
      <c r="X548" s="346"/>
      <c r="Y548" s="419"/>
      <c r="Z548" s="355"/>
      <c r="AA548" s="355"/>
      <c r="AB548" s="413"/>
      <c r="AC548" s="434"/>
    </row>
    <row r="549" spans="1:30" s="130" customFormat="1" ht="15" x14ac:dyDescent="0.25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43"/>
      <c r="O549" s="422"/>
      <c r="P549" s="428"/>
      <c r="Q549" s="422"/>
      <c r="R549" s="428"/>
      <c r="S549" s="343"/>
      <c r="T549" s="343"/>
      <c r="U549" s="349"/>
      <c r="V549" s="346"/>
      <c r="W549" s="349"/>
      <c r="X549" s="346"/>
      <c r="Y549" s="419"/>
      <c r="Z549" s="355"/>
      <c r="AA549" s="355"/>
      <c r="AB549" s="413"/>
      <c r="AC549" s="434"/>
    </row>
    <row r="550" spans="1:30" s="130" customFormat="1" ht="15" x14ac:dyDescent="0.25">
      <c r="A550" s="109"/>
      <c r="B550" s="330">
        <f>SUM(M531:M550)</f>
        <v>242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44"/>
      <c r="O550" s="423"/>
      <c r="P550" s="429"/>
      <c r="Q550" s="423"/>
      <c r="R550" s="429"/>
      <c r="S550" s="344"/>
      <c r="T550" s="344"/>
      <c r="U550" s="350"/>
      <c r="V550" s="347"/>
      <c r="W550" s="350"/>
      <c r="X550" s="347"/>
      <c r="Y550" s="420"/>
      <c r="Z550" s="356"/>
      <c r="AA550" s="356"/>
      <c r="AB550" s="414"/>
      <c r="AC550" s="435"/>
    </row>
    <row r="551" spans="1:30" s="130" customFormat="1" hidden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5"/>
        <v/>
      </c>
      <c r="L551" s="327" t="str">
        <f t="shared" si="26"/>
        <v/>
      </c>
      <c r="M551" s="188">
        <f t="shared" si="22"/>
        <v>0</v>
      </c>
      <c r="N551" s="342">
        <f>'[2]danh sach'!O38</f>
        <v>46.5</v>
      </c>
      <c r="O551" s="421"/>
      <c r="P551" s="427">
        <f>SUM(M551:M570)+N551+O551</f>
        <v>46.5</v>
      </c>
      <c r="Q551" s="421"/>
      <c r="R551" s="427">
        <f>'Mau B2'!L38</f>
        <v>44</v>
      </c>
      <c r="S551" s="342">
        <f>'[2]danh sach'!J38</f>
        <v>310</v>
      </c>
      <c r="T551" s="342">
        <f>'[3]danh sach'!R37</f>
        <v>232</v>
      </c>
      <c r="U551" s="348">
        <v>500</v>
      </c>
      <c r="V551" s="345">
        <f>U551</f>
        <v>500</v>
      </c>
      <c r="W551" s="348">
        <v>360</v>
      </c>
      <c r="X551" s="345">
        <f>W551</f>
        <v>360</v>
      </c>
      <c r="Y551" s="418">
        <f>ROUND((P551-T551),1)</f>
        <v>-185.5</v>
      </c>
      <c r="Z551" s="354">
        <f>IF(OR(SUM(V551:V570)="",SUM(Q551:Q570)=""),0,ROUND(IF(SUM(U551:U570)=500,(SUM(Q551:Q570)-SUM(V551:V570))/3.2,IF(SUM(U551:U570)=600,(SUM(Q551:Q570)-SUM(V551:V570))/2.8,0)),1))</f>
        <v>-156.30000000000001</v>
      </c>
      <c r="AA551" s="354">
        <f>IF(OR(SUM(X551:X570)="",SUM(R551:R570)=""),0,ROUND(IF(SUM(W551:W570)=360,(SUM(R551:R570)-SUM(X551:X570))/3.2,IF(SUM(W551:W570)=260,(SUM(R551:R570)-SUM(X551:X570))/2.8,0)),1))</f>
        <v>-98.8</v>
      </c>
      <c r="AB551" s="412">
        <v>19.8</v>
      </c>
      <c r="AC551" s="433">
        <f>SUM(Y551:AA570)</f>
        <v>-440.6</v>
      </c>
      <c r="AD551" s="17" t="s">
        <v>226</v>
      </c>
    </row>
    <row r="552" spans="1:30" s="130" customFormat="1" ht="15" hidden="1" x14ac:dyDescent="0.2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5"/>
        <v/>
      </c>
      <c r="L552" s="327" t="str">
        <f t="shared" si="26"/>
        <v/>
      </c>
      <c r="M552" s="188">
        <f t="shared" si="22"/>
        <v>0</v>
      </c>
      <c r="N552" s="343"/>
      <c r="O552" s="422"/>
      <c r="P552" s="428"/>
      <c r="Q552" s="422"/>
      <c r="R552" s="428"/>
      <c r="S552" s="343"/>
      <c r="T552" s="343"/>
      <c r="U552" s="349"/>
      <c r="V552" s="346"/>
      <c r="W552" s="349"/>
      <c r="X552" s="346"/>
      <c r="Y552" s="419"/>
      <c r="Z552" s="355"/>
      <c r="AA552" s="355"/>
      <c r="AB552" s="413"/>
      <c r="AC552" s="434"/>
    </row>
    <row r="553" spans="1:30" s="130" customFormat="1" ht="15" hidden="1" x14ac:dyDescent="0.2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5"/>
        <v/>
      </c>
      <c r="L553" s="327" t="str">
        <f t="shared" si="26"/>
        <v/>
      </c>
      <c r="M553" s="188">
        <f t="shared" ref="M553:M664" si="27">ROUND(IF(G553&gt;0,G553*K553,"0")+IF(H553&gt;0,(H553/1.5)*L553,"0"),1)</f>
        <v>0</v>
      </c>
      <c r="N553" s="343"/>
      <c r="O553" s="422"/>
      <c r="P553" s="428"/>
      <c r="Q553" s="422"/>
      <c r="R553" s="428"/>
      <c r="S553" s="343"/>
      <c r="T553" s="343"/>
      <c r="U553" s="349"/>
      <c r="V553" s="346"/>
      <c r="W553" s="349"/>
      <c r="X553" s="346"/>
      <c r="Y553" s="419"/>
      <c r="Z553" s="355"/>
      <c r="AA553" s="355"/>
      <c r="AB553" s="413"/>
      <c r="AC553" s="434"/>
    </row>
    <row r="554" spans="1:30" s="130" customFormat="1" ht="15" hidden="1" x14ac:dyDescent="0.2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5"/>
        <v/>
      </c>
      <c r="L554" s="327" t="str">
        <f t="shared" si="26"/>
        <v/>
      </c>
      <c r="M554" s="188">
        <f t="shared" si="22"/>
        <v>0</v>
      </c>
      <c r="N554" s="343"/>
      <c r="O554" s="422"/>
      <c r="P554" s="428"/>
      <c r="Q554" s="422"/>
      <c r="R554" s="428"/>
      <c r="S554" s="343"/>
      <c r="T554" s="343"/>
      <c r="U554" s="349"/>
      <c r="V554" s="346"/>
      <c r="W554" s="349"/>
      <c r="X554" s="346"/>
      <c r="Y554" s="419"/>
      <c r="Z554" s="355"/>
      <c r="AA554" s="355"/>
      <c r="AB554" s="413"/>
      <c r="AC554" s="434"/>
    </row>
    <row r="555" spans="1:30" s="130" customFormat="1" ht="15" hidden="1" x14ac:dyDescent="0.2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5"/>
        <v/>
      </c>
      <c r="L555" s="327" t="str">
        <f t="shared" si="26"/>
        <v/>
      </c>
      <c r="M555" s="188">
        <f t="shared" si="27"/>
        <v>0</v>
      </c>
      <c r="N555" s="343"/>
      <c r="O555" s="422"/>
      <c r="P555" s="428"/>
      <c r="Q555" s="422"/>
      <c r="R555" s="428"/>
      <c r="S555" s="343"/>
      <c r="T555" s="343"/>
      <c r="U555" s="349"/>
      <c r="V555" s="346"/>
      <c r="W555" s="349"/>
      <c r="X555" s="346"/>
      <c r="Y555" s="419"/>
      <c r="Z555" s="355"/>
      <c r="AA555" s="355"/>
      <c r="AB555" s="413"/>
      <c r="AC555" s="434"/>
    </row>
    <row r="556" spans="1:30" s="130" customFormat="1" ht="15" hidden="1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43"/>
      <c r="O556" s="422"/>
      <c r="P556" s="428"/>
      <c r="Q556" s="422"/>
      <c r="R556" s="428"/>
      <c r="S556" s="343"/>
      <c r="T556" s="343"/>
      <c r="U556" s="349"/>
      <c r="V556" s="346"/>
      <c r="W556" s="349"/>
      <c r="X556" s="346"/>
      <c r="Y556" s="419"/>
      <c r="Z556" s="355"/>
      <c r="AA556" s="355"/>
      <c r="AB556" s="413"/>
      <c r="AC556" s="434"/>
    </row>
    <row r="557" spans="1:30" s="130" customFormat="1" ht="15" hidden="1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43"/>
      <c r="O557" s="422"/>
      <c r="P557" s="428"/>
      <c r="Q557" s="422"/>
      <c r="R557" s="428"/>
      <c r="S557" s="343"/>
      <c r="T557" s="343"/>
      <c r="U557" s="349"/>
      <c r="V557" s="346"/>
      <c r="W557" s="349"/>
      <c r="X557" s="346"/>
      <c r="Y557" s="419"/>
      <c r="Z557" s="355"/>
      <c r="AA557" s="355"/>
      <c r="AB557" s="413"/>
      <c r="AC557" s="434"/>
    </row>
    <row r="558" spans="1:30" s="130" customFormat="1" ht="15" hidden="1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43"/>
      <c r="O558" s="422"/>
      <c r="P558" s="428"/>
      <c r="Q558" s="422"/>
      <c r="R558" s="428"/>
      <c r="S558" s="343"/>
      <c r="T558" s="343"/>
      <c r="U558" s="349"/>
      <c r="V558" s="346"/>
      <c r="W558" s="349"/>
      <c r="X558" s="346"/>
      <c r="Y558" s="419"/>
      <c r="Z558" s="355"/>
      <c r="AA558" s="355"/>
      <c r="AB558" s="413"/>
      <c r="AC558" s="434"/>
    </row>
    <row r="559" spans="1:30" s="130" customFormat="1" ht="15" hidden="1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43"/>
      <c r="O559" s="422"/>
      <c r="P559" s="428"/>
      <c r="Q559" s="422"/>
      <c r="R559" s="428"/>
      <c r="S559" s="343"/>
      <c r="T559" s="343"/>
      <c r="U559" s="349"/>
      <c r="V559" s="346"/>
      <c r="W559" s="349"/>
      <c r="X559" s="346"/>
      <c r="Y559" s="419"/>
      <c r="Z559" s="355"/>
      <c r="AA559" s="355"/>
      <c r="AB559" s="413"/>
      <c r="AC559" s="434"/>
    </row>
    <row r="560" spans="1:30" s="130" customFormat="1" ht="15" hidden="1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43"/>
      <c r="O560" s="422"/>
      <c r="P560" s="428"/>
      <c r="Q560" s="422"/>
      <c r="R560" s="428"/>
      <c r="S560" s="343"/>
      <c r="T560" s="343"/>
      <c r="U560" s="349"/>
      <c r="V560" s="346"/>
      <c r="W560" s="349"/>
      <c r="X560" s="346"/>
      <c r="Y560" s="419"/>
      <c r="Z560" s="355"/>
      <c r="AA560" s="355"/>
      <c r="AB560" s="413"/>
      <c r="AC560" s="434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43"/>
      <c r="O561" s="422"/>
      <c r="P561" s="428"/>
      <c r="Q561" s="422"/>
      <c r="R561" s="428"/>
      <c r="S561" s="343"/>
      <c r="T561" s="343"/>
      <c r="U561" s="349"/>
      <c r="V561" s="346"/>
      <c r="W561" s="349"/>
      <c r="X561" s="346"/>
      <c r="Y561" s="419"/>
      <c r="Z561" s="355"/>
      <c r="AA561" s="355"/>
      <c r="AB561" s="413"/>
      <c r="AC561" s="434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43"/>
      <c r="O562" s="422"/>
      <c r="P562" s="428"/>
      <c r="Q562" s="422"/>
      <c r="R562" s="428"/>
      <c r="S562" s="343"/>
      <c r="T562" s="343"/>
      <c r="U562" s="349"/>
      <c r="V562" s="346"/>
      <c r="W562" s="349"/>
      <c r="X562" s="346"/>
      <c r="Y562" s="419"/>
      <c r="Z562" s="355"/>
      <c r="AA562" s="355"/>
      <c r="AB562" s="413"/>
      <c r="AC562" s="434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43"/>
      <c r="O563" s="422"/>
      <c r="P563" s="428"/>
      <c r="Q563" s="422"/>
      <c r="R563" s="428"/>
      <c r="S563" s="343"/>
      <c r="T563" s="343"/>
      <c r="U563" s="349"/>
      <c r="V563" s="346"/>
      <c r="W563" s="349"/>
      <c r="X563" s="346"/>
      <c r="Y563" s="419"/>
      <c r="Z563" s="355"/>
      <c r="AA563" s="355"/>
      <c r="AB563" s="413"/>
      <c r="AC563" s="434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43"/>
      <c r="O564" s="422"/>
      <c r="P564" s="428"/>
      <c r="Q564" s="422"/>
      <c r="R564" s="428"/>
      <c r="S564" s="343"/>
      <c r="T564" s="343"/>
      <c r="U564" s="349"/>
      <c r="V564" s="346"/>
      <c r="W564" s="349"/>
      <c r="X564" s="346"/>
      <c r="Y564" s="419"/>
      <c r="Z564" s="355"/>
      <c r="AA564" s="355"/>
      <c r="AB564" s="413"/>
      <c r="AC564" s="434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43"/>
      <c r="O565" s="422"/>
      <c r="P565" s="428"/>
      <c r="Q565" s="422"/>
      <c r="R565" s="428"/>
      <c r="S565" s="343"/>
      <c r="T565" s="343"/>
      <c r="U565" s="349"/>
      <c r="V565" s="346"/>
      <c r="W565" s="349"/>
      <c r="X565" s="346"/>
      <c r="Y565" s="419"/>
      <c r="Z565" s="355"/>
      <c r="AA565" s="355"/>
      <c r="AB565" s="413"/>
      <c r="AC565" s="434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43"/>
      <c r="O566" s="422"/>
      <c r="P566" s="428"/>
      <c r="Q566" s="422"/>
      <c r="R566" s="428"/>
      <c r="S566" s="343"/>
      <c r="T566" s="343"/>
      <c r="U566" s="349"/>
      <c r="V566" s="346"/>
      <c r="W566" s="349"/>
      <c r="X566" s="346"/>
      <c r="Y566" s="419"/>
      <c r="Z566" s="355"/>
      <c r="AA566" s="355"/>
      <c r="AB566" s="413"/>
      <c r="AC566" s="434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43"/>
      <c r="O567" s="422"/>
      <c r="P567" s="428"/>
      <c r="Q567" s="422"/>
      <c r="R567" s="428"/>
      <c r="S567" s="343"/>
      <c r="T567" s="343"/>
      <c r="U567" s="349"/>
      <c r="V567" s="346"/>
      <c r="W567" s="349"/>
      <c r="X567" s="346"/>
      <c r="Y567" s="419"/>
      <c r="Z567" s="355"/>
      <c r="AA567" s="355"/>
      <c r="AB567" s="413"/>
      <c r="AC567" s="434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43"/>
      <c r="O568" s="422"/>
      <c r="P568" s="428"/>
      <c r="Q568" s="422"/>
      <c r="R568" s="428"/>
      <c r="S568" s="343"/>
      <c r="T568" s="343"/>
      <c r="U568" s="349"/>
      <c r="V568" s="346"/>
      <c r="W568" s="349"/>
      <c r="X568" s="346"/>
      <c r="Y568" s="419"/>
      <c r="Z568" s="355"/>
      <c r="AA568" s="355"/>
      <c r="AB568" s="413"/>
      <c r="AC568" s="434"/>
    </row>
    <row r="569" spans="1:30" s="130" customFormat="1" ht="15" hidden="1" customHeight="1" x14ac:dyDescent="0.25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43"/>
      <c r="O569" s="422"/>
      <c r="P569" s="428"/>
      <c r="Q569" s="422"/>
      <c r="R569" s="428"/>
      <c r="S569" s="343"/>
      <c r="T569" s="343"/>
      <c r="U569" s="349"/>
      <c r="V569" s="346"/>
      <c r="W569" s="349"/>
      <c r="X569" s="346"/>
      <c r="Y569" s="419"/>
      <c r="Z569" s="355"/>
      <c r="AA569" s="355"/>
      <c r="AB569" s="413"/>
      <c r="AC569" s="434"/>
    </row>
    <row r="570" spans="1:30" s="130" customFormat="1" ht="15" hidden="1" x14ac:dyDescent="0.25">
      <c r="A570" s="109"/>
      <c r="B570" s="330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44"/>
      <c r="O570" s="423"/>
      <c r="P570" s="429"/>
      <c r="Q570" s="423"/>
      <c r="R570" s="429"/>
      <c r="S570" s="344"/>
      <c r="T570" s="344"/>
      <c r="U570" s="350"/>
      <c r="V570" s="347"/>
      <c r="W570" s="350"/>
      <c r="X570" s="347"/>
      <c r="Y570" s="420"/>
      <c r="Z570" s="356"/>
      <c r="AA570" s="356"/>
      <c r="AB570" s="414"/>
      <c r="AC570" s="435"/>
    </row>
    <row r="571" spans="1:30" s="130" customFormat="1" hidden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5"/>
        <v/>
      </c>
      <c r="L571" s="327" t="str">
        <f t="shared" si="26"/>
        <v/>
      </c>
      <c r="M571" s="188">
        <f t="shared" si="27"/>
        <v>0</v>
      </c>
      <c r="N571" s="342">
        <f>'[2]danh sach'!O39</f>
        <v>39</v>
      </c>
      <c r="O571" s="421"/>
      <c r="P571" s="427">
        <f>SUM(M571:M590)+N571+O571</f>
        <v>39</v>
      </c>
      <c r="Q571" s="421"/>
      <c r="R571" s="427">
        <f>'Mau B2'!L39</f>
        <v>44</v>
      </c>
      <c r="S571" s="342">
        <f>'[2]danh sach'!J39</f>
        <v>260</v>
      </c>
      <c r="T571" s="342">
        <f>'[3]danh sach'!R38</f>
        <v>208</v>
      </c>
      <c r="U571" s="348">
        <v>500</v>
      </c>
      <c r="V571" s="345">
        <f>U571</f>
        <v>500</v>
      </c>
      <c r="W571" s="348">
        <v>360</v>
      </c>
      <c r="X571" s="345">
        <f>W571</f>
        <v>360</v>
      </c>
      <c r="Y571" s="418">
        <f>ROUND((P571-T571),1)</f>
        <v>-169</v>
      </c>
      <c r="Z571" s="354">
        <f>IF(OR(SUM(V571:V590)="",SUM(Q571:Q590)=""),0,ROUND(IF(SUM(U571:U590)=500,(SUM(Q571:Q590)-SUM(V571:V590))/3.2,IF(SUM(U571:U590)=600,(SUM(Q571:Q590)-SUM(V571:V590))/2.8,0)),1))</f>
        <v>-156.30000000000001</v>
      </c>
      <c r="AA571" s="354">
        <f>IF(OR(SUM(X571:X590)="",SUM(R571:R590)=""),0,ROUND(IF(SUM(W571:W590)=360,(SUM(R571:R590)-SUM(X571:X590))/3.2,IF(SUM(W571:W590)=260,(SUM(R571:R590)-SUM(X571:X590))/2.8,0)),1))</f>
        <v>-98.8</v>
      </c>
      <c r="AB571" s="412">
        <v>44.8</v>
      </c>
      <c r="AC571" s="433">
        <f>SUM(Y571:AA590)</f>
        <v>-424.1</v>
      </c>
      <c r="AD571" s="17" t="s">
        <v>226</v>
      </c>
    </row>
    <row r="572" spans="1:30" s="130" customFormat="1" ht="15" hidden="1" x14ac:dyDescent="0.2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5"/>
        <v/>
      </c>
      <c r="L572" s="327" t="str">
        <f t="shared" si="26"/>
        <v/>
      </c>
      <c r="M572" s="188">
        <f t="shared" si="27"/>
        <v>0</v>
      </c>
      <c r="N572" s="343"/>
      <c r="O572" s="422"/>
      <c r="P572" s="428"/>
      <c r="Q572" s="422"/>
      <c r="R572" s="428"/>
      <c r="S572" s="343"/>
      <c r="T572" s="343"/>
      <c r="U572" s="349"/>
      <c r="V572" s="346"/>
      <c r="W572" s="349"/>
      <c r="X572" s="346"/>
      <c r="Y572" s="419"/>
      <c r="Z572" s="355"/>
      <c r="AA572" s="355"/>
      <c r="AB572" s="413"/>
      <c r="AC572" s="434"/>
    </row>
    <row r="573" spans="1:30" s="130" customFormat="1" ht="15" hidden="1" x14ac:dyDescent="0.2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5"/>
        <v/>
      </c>
      <c r="L573" s="327" t="str">
        <f t="shared" si="26"/>
        <v/>
      </c>
      <c r="M573" s="188">
        <f t="shared" si="27"/>
        <v>0</v>
      </c>
      <c r="N573" s="343"/>
      <c r="O573" s="422"/>
      <c r="P573" s="428"/>
      <c r="Q573" s="422"/>
      <c r="R573" s="428"/>
      <c r="S573" s="343"/>
      <c r="T573" s="343"/>
      <c r="U573" s="349"/>
      <c r="V573" s="346"/>
      <c r="W573" s="349"/>
      <c r="X573" s="346"/>
      <c r="Y573" s="419"/>
      <c r="Z573" s="355"/>
      <c r="AA573" s="355"/>
      <c r="AB573" s="413"/>
      <c r="AC573" s="434"/>
    </row>
    <row r="574" spans="1:30" s="130" customFormat="1" ht="15" hidden="1" x14ac:dyDescent="0.2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5"/>
        <v/>
      </c>
      <c r="L574" s="327" t="str">
        <f t="shared" si="26"/>
        <v/>
      </c>
      <c r="M574" s="188">
        <f t="shared" si="27"/>
        <v>0</v>
      </c>
      <c r="N574" s="343"/>
      <c r="O574" s="422"/>
      <c r="P574" s="428"/>
      <c r="Q574" s="422"/>
      <c r="R574" s="428"/>
      <c r="S574" s="343"/>
      <c r="T574" s="343"/>
      <c r="U574" s="349"/>
      <c r="V574" s="346"/>
      <c r="W574" s="349"/>
      <c r="X574" s="346"/>
      <c r="Y574" s="419"/>
      <c r="Z574" s="355"/>
      <c r="AA574" s="355"/>
      <c r="AB574" s="413"/>
      <c r="AC574" s="434"/>
    </row>
    <row r="575" spans="1:30" s="130" customFormat="1" ht="15" hidden="1" x14ac:dyDescent="0.2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5"/>
        <v/>
      </c>
      <c r="L575" s="327" t="str">
        <f t="shared" si="26"/>
        <v/>
      </c>
      <c r="M575" s="188">
        <f t="shared" si="27"/>
        <v>0</v>
      </c>
      <c r="N575" s="343"/>
      <c r="O575" s="422"/>
      <c r="P575" s="428"/>
      <c r="Q575" s="422"/>
      <c r="R575" s="428"/>
      <c r="S575" s="343"/>
      <c r="T575" s="343"/>
      <c r="U575" s="349"/>
      <c r="V575" s="346"/>
      <c r="W575" s="349"/>
      <c r="X575" s="346"/>
      <c r="Y575" s="419"/>
      <c r="Z575" s="355"/>
      <c r="AA575" s="355"/>
      <c r="AB575" s="413"/>
      <c r="AC575" s="434"/>
    </row>
    <row r="576" spans="1:30" s="130" customFormat="1" ht="15" hidden="1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43"/>
      <c r="O576" s="422"/>
      <c r="P576" s="428"/>
      <c r="Q576" s="422"/>
      <c r="R576" s="428"/>
      <c r="S576" s="343"/>
      <c r="T576" s="343"/>
      <c r="U576" s="349"/>
      <c r="V576" s="346"/>
      <c r="W576" s="349"/>
      <c r="X576" s="346"/>
      <c r="Y576" s="419"/>
      <c r="Z576" s="355"/>
      <c r="AA576" s="355"/>
      <c r="AB576" s="413"/>
      <c r="AC576" s="434"/>
    </row>
    <row r="577" spans="1:30" s="130" customFormat="1" ht="15" hidden="1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43"/>
      <c r="O577" s="422"/>
      <c r="P577" s="428"/>
      <c r="Q577" s="422"/>
      <c r="R577" s="428"/>
      <c r="S577" s="343"/>
      <c r="T577" s="343"/>
      <c r="U577" s="349"/>
      <c r="V577" s="346"/>
      <c r="W577" s="349"/>
      <c r="X577" s="346"/>
      <c r="Y577" s="419"/>
      <c r="Z577" s="355"/>
      <c r="AA577" s="355"/>
      <c r="AB577" s="413"/>
      <c r="AC577" s="434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43"/>
      <c r="O578" s="422"/>
      <c r="P578" s="428"/>
      <c r="Q578" s="422"/>
      <c r="R578" s="428"/>
      <c r="S578" s="343"/>
      <c r="T578" s="343"/>
      <c r="U578" s="349"/>
      <c r="V578" s="346"/>
      <c r="W578" s="349"/>
      <c r="X578" s="346"/>
      <c r="Y578" s="419"/>
      <c r="Z578" s="355"/>
      <c r="AA578" s="355"/>
      <c r="AB578" s="413"/>
      <c r="AC578" s="434"/>
    </row>
    <row r="579" spans="1:30" s="130" customFormat="1" ht="15" hidden="1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43"/>
      <c r="O579" s="422"/>
      <c r="P579" s="428"/>
      <c r="Q579" s="422"/>
      <c r="R579" s="428"/>
      <c r="S579" s="343"/>
      <c r="T579" s="343"/>
      <c r="U579" s="349"/>
      <c r="V579" s="346"/>
      <c r="W579" s="349"/>
      <c r="X579" s="346"/>
      <c r="Y579" s="419"/>
      <c r="Z579" s="355"/>
      <c r="AA579" s="355"/>
      <c r="AB579" s="413"/>
      <c r="AC579" s="434"/>
    </row>
    <row r="580" spans="1:30" s="130" customFormat="1" ht="15" hidden="1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43"/>
      <c r="O580" s="422"/>
      <c r="P580" s="428"/>
      <c r="Q580" s="422"/>
      <c r="R580" s="428"/>
      <c r="S580" s="343"/>
      <c r="T580" s="343"/>
      <c r="U580" s="349"/>
      <c r="V580" s="346"/>
      <c r="W580" s="349"/>
      <c r="X580" s="346"/>
      <c r="Y580" s="419"/>
      <c r="Z580" s="355"/>
      <c r="AA580" s="355"/>
      <c r="AB580" s="413"/>
      <c r="AC580" s="434"/>
    </row>
    <row r="581" spans="1:30" s="130" customFormat="1" ht="26.25" hidden="1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43"/>
      <c r="O581" s="422"/>
      <c r="P581" s="428"/>
      <c r="Q581" s="422"/>
      <c r="R581" s="428"/>
      <c r="S581" s="343"/>
      <c r="T581" s="343"/>
      <c r="U581" s="349"/>
      <c r="V581" s="346"/>
      <c r="W581" s="349"/>
      <c r="X581" s="346"/>
      <c r="Y581" s="419"/>
      <c r="Z581" s="355"/>
      <c r="AA581" s="355"/>
      <c r="AB581" s="413"/>
      <c r="AC581" s="434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43"/>
      <c r="O582" s="422"/>
      <c r="P582" s="428"/>
      <c r="Q582" s="422"/>
      <c r="R582" s="428"/>
      <c r="S582" s="343"/>
      <c r="T582" s="343"/>
      <c r="U582" s="349"/>
      <c r="V582" s="346"/>
      <c r="W582" s="349"/>
      <c r="X582" s="346"/>
      <c r="Y582" s="419"/>
      <c r="Z582" s="355"/>
      <c r="AA582" s="355"/>
      <c r="AB582" s="413"/>
      <c r="AC582" s="434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43"/>
      <c r="O583" s="422"/>
      <c r="P583" s="428"/>
      <c r="Q583" s="422"/>
      <c r="R583" s="428"/>
      <c r="S583" s="343"/>
      <c r="T583" s="343"/>
      <c r="U583" s="349"/>
      <c r="V583" s="346"/>
      <c r="W583" s="349"/>
      <c r="X583" s="346"/>
      <c r="Y583" s="419"/>
      <c r="Z583" s="355"/>
      <c r="AA583" s="355"/>
      <c r="AB583" s="413"/>
      <c r="AC583" s="434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43"/>
      <c r="O584" s="422"/>
      <c r="P584" s="428"/>
      <c r="Q584" s="422"/>
      <c r="R584" s="428"/>
      <c r="S584" s="343"/>
      <c r="T584" s="343"/>
      <c r="U584" s="349"/>
      <c r="V584" s="346"/>
      <c r="W584" s="349"/>
      <c r="X584" s="346"/>
      <c r="Y584" s="419"/>
      <c r="Z584" s="355"/>
      <c r="AA584" s="355"/>
      <c r="AB584" s="413"/>
      <c r="AC584" s="434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43"/>
      <c r="O585" s="422"/>
      <c r="P585" s="428"/>
      <c r="Q585" s="422"/>
      <c r="R585" s="428"/>
      <c r="S585" s="343"/>
      <c r="T585" s="343"/>
      <c r="U585" s="349"/>
      <c r="V585" s="346"/>
      <c r="W585" s="349"/>
      <c r="X585" s="346"/>
      <c r="Y585" s="419"/>
      <c r="Z585" s="355"/>
      <c r="AA585" s="355"/>
      <c r="AB585" s="413"/>
      <c r="AC585" s="434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43"/>
      <c r="O586" s="422"/>
      <c r="P586" s="428"/>
      <c r="Q586" s="422"/>
      <c r="R586" s="428"/>
      <c r="S586" s="343"/>
      <c r="T586" s="343"/>
      <c r="U586" s="349"/>
      <c r="V586" s="346"/>
      <c r="W586" s="349"/>
      <c r="X586" s="346"/>
      <c r="Y586" s="419"/>
      <c r="Z586" s="355"/>
      <c r="AA586" s="355"/>
      <c r="AB586" s="413"/>
      <c r="AC586" s="434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43"/>
      <c r="O587" s="422"/>
      <c r="P587" s="428"/>
      <c r="Q587" s="422"/>
      <c r="R587" s="428"/>
      <c r="S587" s="343"/>
      <c r="T587" s="343"/>
      <c r="U587" s="349"/>
      <c r="V587" s="346"/>
      <c r="W587" s="349"/>
      <c r="X587" s="346"/>
      <c r="Y587" s="419"/>
      <c r="Z587" s="355"/>
      <c r="AA587" s="355"/>
      <c r="AB587" s="413"/>
      <c r="AC587" s="434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43"/>
      <c r="O588" s="422"/>
      <c r="P588" s="428"/>
      <c r="Q588" s="422"/>
      <c r="R588" s="428"/>
      <c r="S588" s="343"/>
      <c r="T588" s="343"/>
      <c r="U588" s="349"/>
      <c r="V588" s="346"/>
      <c r="W588" s="349"/>
      <c r="X588" s="346"/>
      <c r="Y588" s="419"/>
      <c r="Z588" s="355"/>
      <c r="AA588" s="355"/>
      <c r="AB588" s="413"/>
      <c r="AC588" s="434"/>
    </row>
    <row r="589" spans="1:30" s="130" customFormat="1" ht="15" hidden="1" customHeight="1" x14ac:dyDescent="0.25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43"/>
      <c r="O589" s="422"/>
      <c r="P589" s="428"/>
      <c r="Q589" s="422"/>
      <c r="R589" s="428"/>
      <c r="S589" s="343"/>
      <c r="T589" s="343"/>
      <c r="U589" s="349"/>
      <c r="V589" s="346"/>
      <c r="W589" s="349"/>
      <c r="X589" s="346"/>
      <c r="Y589" s="419"/>
      <c r="Z589" s="355"/>
      <c r="AA589" s="355"/>
      <c r="AB589" s="413"/>
      <c r="AC589" s="434"/>
    </row>
    <row r="590" spans="1:30" s="130" customFormat="1" ht="15" hidden="1" x14ac:dyDescent="0.25">
      <c r="A590" s="109"/>
      <c r="B590" s="330">
        <f>SUM(M571:M590)</f>
        <v>0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44"/>
      <c r="O590" s="423"/>
      <c r="P590" s="429"/>
      <c r="Q590" s="423"/>
      <c r="R590" s="429"/>
      <c r="S590" s="344"/>
      <c r="T590" s="344"/>
      <c r="U590" s="350"/>
      <c r="V590" s="347"/>
      <c r="W590" s="350"/>
      <c r="X590" s="347"/>
      <c r="Y590" s="420"/>
      <c r="Z590" s="356"/>
      <c r="AA590" s="356"/>
      <c r="AB590" s="414"/>
      <c r="AC590" s="435"/>
    </row>
    <row r="591" spans="1:30" s="130" customFormat="1" hidden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90"/>
      <c r="J591" s="290"/>
      <c r="K591" s="327" t="str">
        <f t="shared" si="25"/>
        <v/>
      </c>
      <c r="L591" s="327" t="str">
        <f t="shared" si="26"/>
        <v/>
      </c>
      <c r="M591" s="188">
        <f t="shared" si="27"/>
        <v>0</v>
      </c>
      <c r="N591" s="342">
        <f>'[2]danh sach'!O40</f>
        <v>43.5</v>
      </c>
      <c r="O591" s="421"/>
      <c r="P591" s="427">
        <f>SUM(M591:M610)+N591+O591</f>
        <v>43.5</v>
      </c>
      <c r="Q591" s="421"/>
      <c r="R591" s="427">
        <f>'Mau B2'!L40</f>
        <v>44</v>
      </c>
      <c r="S591" s="342">
        <f>'[2]danh sach'!J40</f>
        <v>290</v>
      </c>
      <c r="T591" s="342">
        <f>'[3]danh sach'!R39</f>
        <v>263.5</v>
      </c>
      <c r="U591" s="348">
        <v>500</v>
      </c>
      <c r="V591" s="345">
        <f>U591</f>
        <v>500</v>
      </c>
      <c r="W591" s="348">
        <v>360</v>
      </c>
      <c r="X591" s="345">
        <f>W591</f>
        <v>360</v>
      </c>
      <c r="Y591" s="418">
        <f>ROUND((P591-T591),1)</f>
        <v>-220</v>
      </c>
      <c r="Z591" s="354">
        <f>IF(OR(SUM(V591:V610)="",SUM(Q591:Q610)=""),0,ROUND(IF(SUM(U591:U610)=500,(SUM(Q591:Q610)-SUM(V591:V610))/3.2,IF(SUM(U591:U610)=600,(SUM(Q591:Q610)-SUM(V591:V610))/2.8,0)),1))</f>
        <v>-156.30000000000001</v>
      </c>
      <c r="AA591" s="354">
        <f>IF(OR(SUM(X591:X610)="",SUM(R591:R610)=""),0,ROUND(IF(SUM(W591:W610)=360,(SUM(R591:R610)-SUM(X591:X610))/3.2,IF(SUM(W591:W610)=260,(SUM(R591:R610)-SUM(X591:X610))/2.8,0)),1))</f>
        <v>-98.8</v>
      </c>
      <c r="AB591" s="412">
        <v>39.799999999999997</v>
      </c>
      <c r="AC591" s="433">
        <f>SUM(Y591:AA610)</f>
        <v>-475.1</v>
      </c>
      <c r="AD591" s="17" t="s">
        <v>225</v>
      </c>
    </row>
    <row r="592" spans="1:30" s="130" customFormat="1" ht="15" hidden="1" x14ac:dyDescent="0.25">
      <c r="A592" s="108"/>
      <c r="B592" s="163"/>
      <c r="C592" s="164"/>
      <c r="D592" s="272"/>
      <c r="E592" s="265"/>
      <c r="F592" s="128"/>
      <c r="G592" s="276"/>
      <c r="H592" s="276"/>
      <c r="I592" s="290"/>
      <c r="J592" s="290"/>
      <c r="K592" s="327" t="str">
        <f t="shared" si="25"/>
        <v/>
      </c>
      <c r="L592" s="327" t="str">
        <f t="shared" si="26"/>
        <v/>
      </c>
      <c r="M592" s="188">
        <f t="shared" si="27"/>
        <v>0</v>
      </c>
      <c r="N592" s="343"/>
      <c r="O592" s="422"/>
      <c r="P592" s="428"/>
      <c r="Q592" s="422"/>
      <c r="R592" s="428"/>
      <c r="S592" s="343"/>
      <c r="T592" s="343"/>
      <c r="U592" s="349"/>
      <c r="V592" s="346"/>
      <c r="W592" s="349"/>
      <c r="X592" s="346"/>
      <c r="Y592" s="419"/>
      <c r="Z592" s="355"/>
      <c r="AA592" s="355"/>
      <c r="AB592" s="413"/>
      <c r="AC592" s="434"/>
    </row>
    <row r="593" spans="1:29" s="130" customFormat="1" ht="15" hidden="1" x14ac:dyDescent="0.2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5"/>
        <v/>
      </c>
      <c r="L593" s="327" t="str">
        <f t="shared" si="26"/>
        <v/>
      </c>
      <c r="M593" s="188">
        <f t="shared" si="27"/>
        <v>0</v>
      </c>
      <c r="N593" s="343"/>
      <c r="O593" s="422"/>
      <c r="P593" s="428"/>
      <c r="Q593" s="422"/>
      <c r="R593" s="428"/>
      <c r="S593" s="343"/>
      <c r="T593" s="343"/>
      <c r="U593" s="349"/>
      <c r="V593" s="346"/>
      <c r="W593" s="349"/>
      <c r="X593" s="346"/>
      <c r="Y593" s="419"/>
      <c r="Z593" s="355"/>
      <c r="AA593" s="355"/>
      <c r="AB593" s="413"/>
      <c r="AC593" s="434"/>
    </row>
    <row r="594" spans="1:29" s="130" customFormat="1" ht="15" hidden="1" x14ac:dyDescent="0.2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0</v>
      </c>
      <c r="N594" s="343"/>
      <c r="O594" s="422"/>
      <c r="P594" s="428"/>
      <c r="Q594" s="422"/>
      <c r="R594" s="428"/>
      <c r="S594" s="343"/>
      <c r="T594" s="343"/>
      <c r="U594" s="349"/>
      <c r="V594" s="346"/>
      <c r="W594" s="349"/>
      <c r="X594" s="346"/>
      <c r="Y594" s="419"/>
      <c r="Z594" s="355"/>
      <c r="AA594" s="355"/>
      <c r="AB594" s="413"/>
      <c r="AC594" s="434"/>
    </row>
    <row r="595" spans="1:29" s="130" customFormat="1" ht="15" hidden="1" x14ac:dyDescent="0.2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8"/>
        <v/>
      </c>
      <c r="L595" s="327" t="str">
        <f t="shared" si="29"/>
        <v/>
      </c>
      <c r="M595" s="188">
        <f t="shared" si="27"/>
        <v>0</v>
      </c>
      <c r="N595" s="343"/>
      <c r="O595" s="422"/>
      <c r="P595" s="428"/>
      <c r="Q595" s="422"/>
      <c r="R595" s="428"/>
      <c r="S595" s="343"/>
      <c r="T595" s="343"/>
      <c r="U595" s="349"/>
      <c r="V595" s="346"/>
      <c r="W595" s="349"/>
      <c r="X595" s="346"/>
      <c r="Y595" s="419"/>
      <c r="Z595" s="355"/>
      <c r="AA595" s="355"/>
      <c r="AB595" s="413"/>
      <c r="AC595" s="434"/>
    </row>
    <row r="596" spans="1:29" s="130" customFormat="1" ht="15" hidden="1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43"/>
      <c r="O596" s="422"/>
      <c r="P596" s="428"/>
      <c r="Q596" s="422"/>
      <c r="R596" s="428"/>
      <c r="S596" s="343"/>
      <c r="T596" s="343"/>
      <c r="U596" s="349"/>
      <c r="V596" s="346"/>
      <c r="W596" s="349"/>
      <c r="X596" s="346"/>
      <c r="Y596" s="419"/>
      <c r="Z596" s="355"/>
      <c r="AA596" s="355"/>
      <c r="AB596" s="413"/>
      <c r="AC596" s="434"/>
    </row>
    <row r="597" spans="1:29" s="130" customFormat="1" ht="15" hidden="1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43"/>
      <c r="O597" s="422"/>
      <c r="P597" s="428"/>
      <c r="Q597" s="422"/>
      <c r="R597" s="428"/>
      <c r="S597" s="343"/>
      <c r="T597" s="343"/>
      <c r="U597" s="349"/>
      <c r="V597" s="346"/>
      <c r="W597" s="349"/>
      <c r="X597" s="346"/>
      <c r="Y597" s="419"/>
      <c r="Z597" s="355"/>
      <c r="AA597" s="355"/>
      <c r="AB597" s="413"/>
      <c r="AC597" s="434"/>
    </row>
    <row r="598" spans="1:29" s="130" customFormat="1" ht="15" hidden="1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43"/>
      <c r="O598" s="422"/>
      <c r="P598" s="428"/>
      <c r="Q598" s="422"/>
      <c r="R598" s="428"/>
      <c r="S598" s="343"/>
      <c r="T598" s="343"/>
      <c r="U598" s="349"/>
      <c r="V598" s="346"/>
      <c r="W598" s="349"/>
      <c r="X598" s="346"/>
      <c r="Y598" s="419"/>
      <c r="Z598" s="355"/>
      <c r="AA598" s="355"/>
      <c r="AB598" s="413"/>
      <c r="AC598" s="434"/>
    </row>
    <row r="599" spans="1:29" s="130" customFormat="1" ht="15" hidden="1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43"/>
      <c r="O599" s="422"/>
      <c r="P599" s="428"/>
      <c r="Q599" s="422"/>
      <c r="R599" s="428"/>
      <c r="S599" s="343"/>
      <c r="T599" s="343"/>
      <c r="U599" s="349"/>
      <c r="V599" s="346"/>
      <c r="W599" s="349"/>
      <c r="X599" s="346"/>
      <c r="Y599" s="419"/>
      <c r="Z599" s="355"/>
      <c r="AA599" s="355"/>
      <c r="AB599" s="413"/>
      <c r="AC599" s="434"/>
    </row>
    <row r="600" spans="1:29" s="130" customFormat="1" ht="15" hidden="1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43"/>
      <c r="O600" s="422"/>
      <c r="P600" s="428"/>
      <c r="Q600" s="422"/>
      <c r="R600" s="428"/>
      <c r="S600" s="343"/>
      <c r="T600" s="343"/>
      <c r="U600" s="349"/>
      <c r="V600" s="346"/>
      <c r="W600" s="349"/>
      <c r="X600" s="346"/>
      <c r="Y600" s="419"/>
      <c r="Z600" s="355"/>
      <c r="AA600" s="355"/>
      <c r="AB600" s="413"/>
      <c r="AC600" s="434"/>
    </row>
    <row r="601" spans="1:29" s="130" customFormat="1" ht="17.25" hidden="1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43"/>
      <c r="O601" s="422"/>
      <c r="P601" s="428"/>
      <c r="Q601" s="422"/>
      <c r="R601" s="428"/>
      <c r="S601" s="343"/>
      <c r="T601" s="343"/>
      <c r="U601" s="349"/>
      <c r="V601" s="346"/>
      <c r="W601" s="349"/>
      <c r="X601" s="346"/>
      <c r="Y601" s="419"/>
      <c r="Z601" s="355"/>
      <c r="AA601" s="355"/>
      <c r="AB601" s="413"/>
      <c r="AC601" s="434"/>
    </row>
    <row r="602" spans="1:29" s="130" customFormat="1" ht="15" hidden="1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43"/>
      <c r="O602" s="422"/>
      <c r="P602" s="428"/>
      <c r="Q602" s="422"/>
      <c r="R602" s="428"/>
      <c r="S602" s="343"/>
      <c r="T602" s="343"/>
      <c r="U602" s="349"/>
      <c r="V602" s="346"/>
      <c r="W602" s="349"/>
      <c r="X602" s="346"/>
      <c r="Y602" s="419"/>
      <c r="Z602" s="355"/>
      <c r="AA602" s="355"/>
      <c r="AB602" s="413"/>
      <c r="AC602" s="434"/>
    </row>
    <row r="603" spans="1:29" s="130" customFormat="1" ht="15" hidden="1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43"/>
      <c r="O603" s="422"/>
      <c r="P603" s="428"/>
      <c r="Q603" s="422"/>
      <c r="R603" s="428"/>
      <c r="S603" s="343"/>
      <c r="T603" s="343"/>
      <c r="U603" s="349"/>
      <c r="V603" s="346"/>
      <c r="W603" s="349"/>
      <c r="X603" s="346"/>
      <c r="Y603" s="419"/>
      <c r="Z603" s="355"/>
      <c r="AA603" s="355"/>
      <c r="AB603" s="413"/>
      <c r="AC603" s="434"/>
    </row>
    <row r="604" spans="1:29" s="130" customFormat="1" ht="15" hidden="1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43"/>
      <c r="O604" s="422"/>
      <c r="P604" s="428"/>
      <c r="Q604" s="422"/>
      <c r="R604" s="428"/>
      <c r="S604" s="343"/>
      <c r="T604" s="343"/>
      <c r="U604" s="349"/>
      <c r="V604" s="346"/>
      <c r="W604" s="349"/>
      <c r="X604" s="346"/>
      <c r="Y604" s="419"/>
      <c r="Z604" s="355"/>
      <c r="AA604" s="355"/>
      <c r="AB604" s="413"/>
      <c r="AC604" s="434"/>
    </row>
    <row r="605" spans="1:29" s="130" customFormat="1" ht="15" hidden="1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43"/>
      <c r="O605" s="422"/>
      <c r="P605" s="428"/>
      <c r="Q605" s="422"/>
      <c r="R605" s="428"/>
      <c r="S605" s="343"/>
      <c r="T605" s="343"/>
      <c r="U605" s="349"/>
      <c r="V605" s="346"/>
      <c r="W605" s="349"/>
      <c r="X605" s="346"/>
      <c r="Y605" s="419"/>
      <c r="Z605" s="355"/>
      <c r="AA605" s="355"/>
      <c r="AB605" s="413"/>
      <c r="AC605" s="434"/>
    </row>
    <row r="606" spans="1:29" s="130" customFormat="1" ht="15" hidden="1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43"/>
      <c r="O606" s="422"/>
      <c r="P606" s="428"/>
      <c r="Q606" s="422"/>
      <c r="R606" s="428"/>
      <c r="S606" s="343"/>
      <c r="T606" s="343"/>
      <c r="U606" s="349"/>
      <c r="V606" s="346"/>
      <c r="W606" s="349"/>
      <c r="X606" s="346"/>
      <c r="Y606" s="419"/>
      <c r="Z606" s="355"/>
      <c r="AA606" s="355"/>
      <c r="AB606" s="413"/>
      <c r="AC606" s="434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43"/>
      <c r="O607" s="422"/>
      <c r="P607" s="428"/>
      <c r="Q607" s="422"/>
      <c r="R607" s="428"/>
      <c r="S607" s="343"/>
      <c r="T607" s="343"/>
      <c r="U607" s="349"/>
      <c r="V607" s="346"/>
      <c r="W607" s="349"/>
      <c r="X607" s="346"/>
      <c r="Y607" s="419"/>
      <c r="Z607" s="355"/>
      <c r="AA607" s="355"/>
      <c r="AB607" s="413"/>
      <c r="AC607" s="434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43"/>
      <c r="O608" s="422"/>
      <c r="P608" s="428"/>
      <c r="Q608" s="422"/>
      <c r="R608" s="428"/>
      <c r="S608" s="343"/>
      <c r="T608" s="343"/>
      <c r="U608" s="349"/>
      <c r="V608" s="346"/>
      <c r="W608" s="349"/>
      <c r="X608" s="346"/>
      <c r="Y608" s="419"/>
      <c r="Z608" s="355"/>
      <c r="AA608" s="355"/>
      <c r="AB608" s="413"/>
      <c r="AC608" s="434"/>
    </row>
    <row r="609" spans="1:30" s="130" customFormat="1" ht="15" hidden="1" customHeight="1" x14ac:dyDescent="0.25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43"/>
      <c r="O609" s="422"/>
      <c r="P609" s="428"/>
      <c r="Q609" s="422"/>
      <c r="R609" s="428"/>
      <c r="S609" s="343"/>
      <c r="T609" s="343"/>
      <c r="U609" s="349"/>
      <c r="V609" s="346"/>
      <c r="W609" s="349"/>
      <c r="X609" s="346"/>
      <c r="Y609" s="419"/>
      <c r="Z609" s="355"/>
      <c r="AA609" s="355"/>
      <c r="AB609" s="413"/>
      <c r="AC609" s="434"/>
    </row>
    <row r="610" spans="1:30" s="130" customFormat="1" ht="15" hidden="1" x14ac:dyDescent="0.25">
      <c r="A610" s="109"/>
      <c r="B610" s="330">
        <f>SUM(M591:M610)</f>
        <v>0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44"/>
      <c r="O610" s="423"/>
      <c r="P610" s="429"/>
      <c r="Q610" s="423"/>
      <c r="R610" s="429"/>
      <c r="S610" s="344"/>
      <c r="T610" s="344"/>
      <c r="U610" s="350"/>
      <c r="V610" s="347"/>
      <c r="W610" s="350"/>
      <c r="X610" s="347"/>
      <c r="Y610" s="420"/>
      <c r="Z610" s="356"/>
      <c r="AA610" s="356"/>
      <c r="AB610" s="414"/>
      <c r="AC610" s="435"/>
    </row>
    <row r="611" spans="1:30" s="130" customFormat="1" ht="15" hidden="1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8"/>
        <v/>
      </c>
      <c r="L611" s="327" t="str">
        <f t="shared" si="29"/>
        <v/>
      </c>
      <c r="M611" s="188">
        <f t="shared" si="27"/>
        <v>0</v>
      </c>
      <c r="N611" s="342">
        <f>'[2]danh sach'!O41</f>
        <v>21.75</v>
      </c>
      <c r="O611" s="421"/>
      <c r="P611" s="427">
        <f>SUM(M611:M630)+N611+O611</f>
        <v>21.75</v>
      </c>
      <c r="Q611" s="421"/>
      <c r="R611" s="427">
        <f>'Mau B2'!L41</f>
        <v>44</v>
      </c>
      <c r="S611" s="342">
        <f>'[2]danh sach'!J41</f>
        <v>290</v>
      </c>
      <c r="T611" s="342">
        <f>'[3]danh sach'!R40</f>
        <v>221</v>
      </c>
      <c r="U611" s="348">
        <v>500</v>
      </c>
      <c r="V611" s="345">
        <f>U611</f>
        <v>500</v>
      </c>
      <c r="W611" s="348">
        <v>360</v>
      </c>
      <c r="X611" s="345">
        <f>W611</f>
        <v>360</v>
      </c>
      <c r="Y611" s="418">
        <f>ROUND((P611-T611),1)</f>
        <v>-199.3</v>
      </c>
      <c r="Z611" s="354">
        <f>IF(OR(SUM(V611:V630)="",SUM(Q611:Q630)=""),0,ROUND(IF(SUM(U611:U630)=500,(SUM(Q611:Q630)-SUM(V611:V630))/3.2,IF(SUM(U611:U630)=600,(SUM(Q611:Q630)-SUM(V611:V630))/2.8,0)),1))</f>
        <v>-156.30000000000001</v>
      </c>
      <c r="AA611" s="354">
        <f>IF(OR(SUM(X611:X630)="",SUM(R611:R630)=""),0,ROUND(IF(SUM(W611:W630)=360,(SUM(R611:R630)-SUM(X611:X630))/3.2,IF(SUM(W611:W630)=260,(SUM(R611:R630)-SUM(X611:X630))/2.8,0)),1))</f>
        <v>-98.8</v>
      </c>
      <c r="AB611" s="412">
        <v>100.2</v>
      </c>
      <c r="AC611" s="433">
        <f>SUM(Y611:AA630)</f>
        <v>-454.40000000000003</v>
      </c>
      <c r="AD611" s="130" t="s">
        <v>227</v>
      </c>
    </row>
    <row r="612" spans="1:30" s="130" customFormat="1" ht="15" hidden="1" x14ac:dyDescent="0.2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8"/>
        <v/>
      </c>
      <c r="L612" s="327" t="str">
        <f t="shared" si="29"/>
        <v/>
      </c>
      <c r="M612" s="188">
        <f t="shared" si="27"/>
        <v>0</v>
      </c>
      <c r="N612" s="343"/>
      <c r="O612" s="422"/>
      <c r="P612" s="428"/>
      <c r="Q612" s="422"/>
      <c r="R612" s="428"/>
      <c r="S612" s="343"/>
      <c r="T612" s="343"/>
      <c r="U612" s="349"/>
      <c r="V612" s="346"/>
      <c r="W612" s="349"/>
      <c r="X612" s="346"/>
      <c r="Y612" s="419"/>
      <c r="Z612" s="355"/>
      <c r="AA612" s="355"/>
      <c r="AB612" s="413"/>
      <c r="AC612" s="434"/>
    </row>
    <row r="613" spans="1:30" s="130" customFormat="1" ht="15" hidden="1" x14ac:dyDescent="0.2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8"/>
        <v/>
      </c>
      <c r="L613" s="327" t="str">
        <f t="shared" si="29"/>
        <v/>
      </c>
      <c r="M613" s="188">
        <f t="shared" si="27"/>
        <v>0</v>
      </c>
      <c r="N613" s="343"/>
      <c r="O613" s="422"/>
      <c r="P613" s="428"/>
      <c r="Q613" s="422"/>
      <c r="R613" s="428"/>
      <c r="S613" s="343"/>
      <c r="T613" s="343"/>
      <c r="U613" s="349"/>
      <c r="V613" s="346"/>
      <c r="W613" s="349"/>
      <c r="X613" s="346"/>
      <c r="Y613" s="419"/>
      <c r="Z613" s="355"/>
      <c r="AA613" s="355"/>
      <c r="AB613" s="413"/>
      <c r="AC613" s="434"/>
    </row>
    <row r="614" spans="1:30" s="130" customFormat="1" ht="15" hidden="1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43"/>
      <c r="O614" s="422"/>
      <c r="P614" s="428"/>
      <c r="Q614" s="422"/>
      <c r="R614" s="428"/>
      <c r="S614" s="343"/>
      <c r="T614" s="343"/>
      <c r="U614" s="349"/>
      <c r="V614" s="346"/>
      <c r="W614" s="349"/>
      <c r="X614" s="346"/>
      <c r="Y614" s="419"/>
      <c r="Z614" s="355"/>
      <c r="AA614" s="355"/>
      <c r="AB614" s="413"/>
      <c r="AC614" s="434"/>
    </row>
    <row r="615" spans="1:30" s="130" customFormat="1" ht="15" hidden="1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43"/>
      <c r="O615" s="422"/>
      <c r="P615" s="428"/>
      <c r="Q615" s="422"/>
      <c r="R615" s="428"/>
      <c r="S615" s="343"/>
      <c r="T615" s="343"/>
      <c r="U615" s="349"/>
      <c r="V615" s="346"/>
      <c r="W615" s="349"/>
      <c r="X615" s="346"/>
      <c r="Y615" s="419"/>
      <c r="Z615" s="355"/>
      <c r="AA615" s="355"/>
      <c r="AB615" s="413"/>
      <c r="AC615" s="434"/>
    </row>
    <row r="616" spans="1:30" s="130" customFormat="1" ht="15" hidden="1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43"/>
      <c r="O616" s="422"/>
      <c r="P616" s="428"/>
      <c r="Q616" s="422"/>
      <c r="R616" s="428"/>
      <c r="S616" s="343"/>
      <c r="T616" s="343"/>
      <c r="U616" s="349"/>
      <c r="V616" s="346"/>
      <c r="W616" s="349"/>
      <c r="X616" s="346"/>
      <c r="Y616" s="419"/>
      <c r="Z616" s="355"/>
      <c r="AA616" s="355"/>
      <c r="AB616" s="413"/>
      <c r="AC616" s="434"/>
    </row>
    <row r="617" spans="1:30" s="130" customFormat="1" ht="15" hidden="1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43"/>
      <c r="O617" s="422"/>
      <c r="P617" s="428"/>
      <c r="Q617" s="422"/>
      <c r="R617" s="428"/>
      <c r="S617" s="343"/>
      <c r="T617" s="343"/>
      <c r="U617" s="349"/>
      <c r="V617" s="346"/>
      <c r="W617" s="349"/>
      <c r="X617" s="346"/>
      <c r="Y617" s="419"/>
      <c r="Z617" s="355"/>
      <c r="AA617" s="355"/>
      <c r="AB617" s="413"/>
      <c r="AC617" s="434"/>
    </row>
    <row r="618" spans="1:30" s="130" customFormat="1" ht="15" hidden="1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43"/>
      <c r="O618" s="422"/>
      <c r="P618" s="428"/>
      <c r="Q618" s="422"/>
      <c r="R618" s="428"/>
      <c r="S618" s="343"/>
      <c r="T618" s="343"/>
      <c r="U618" s="349"/>
      <c r="V618" s="346"/>
      <c r="W618" s="349"/>
      <c r="X618" s="346"/>
      <c r="Y618" s="419"/>
      <c r="Z618" s="355"/>
      <c r="AA618" s="355"/>
      <c r="AB618" s="413"/>
      <c r="AC618" s="434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43"/>
      <c r="O619" s="422"/>
      <c r="P619" s="428"/>
      <c r="Q619" s="422"/>
      <c r="R619" s="428"/>
      <c r="S619" s="343"/>
      <c r="T619" s="343"/>
      <c r="U619" s="349"/>
      <c r="V619" s="346"/>
      <c r="W619" s="349"/>
      <c r="X619" s="346"/>
      <c r="Y619" s="419"/>
      <c r="Z619" s="355"/>
      <c r="AA619" s="355"/>
      <c r="AB619" s="413"/>
      <c r="AC619" s="434"/>
    </row>
    <row r="620" spans="1:30" s="130" customFormat="1" ht="27.75" hidden="1" customHeight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43"/>
      <c r="O620" s="422"/>
      <c r="P620" s="428"/>
      <c r="Q620" s="422"/>
      <c r="R620" s="428"/>
      <c r="S620" s="343"/>
      <c r="T620" s="343"/>
      <c r="U620" s="349"/>
      <c r="V620" s="346"/>
      <c r="W620" s="349"/>
      <c r="X620" s="346"/>
      <c r="Y620" s="419"/>
      <c r="Z620" s="355"/>
      <c r="AA620" s="355"/>
      <c r="AB620" s="413"/>
      <c r="AC620" s="434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43"/>
      <c r="O621" s="422"/>
      <c r="P621" s="428"/>
      <c r="Q621" s="422"/>
      <c r="R621" s="428"/>
      <c r="S621" s="343"/>
      <c r="T621" s="343"/>
      <c r="U621" s="349"/>
      <c r="V621" s="346"/>
      <c r="W621" s="349"/>
      <c r="X621" s="346"/>
      <c r="Y621" s="419"/>
      <c r="Z621" s="355"/>
      <c r="AA621" s="355"/>
      <c r="AB621" s="413"/>
      <c r="AC621" s="434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43"/>
      <c r="O622" s="422"/>
      <c r="P622" s="428"/>
      <c r="Q622" s="422"/>
      <c r="R622" s="428"/>
      <c r="S622" s="343"/>
      <c r="T622" s="343"/>
      <c r="U622" s="349"/>
      <c r="V622" s="346"/>
      <c r="W622" s="349"/>
      <c r="X622" s="346"/>
      <c r="Y622" s="419"/>
      <c r="Z622" s="355"/>
      <c r="AA622" s="355"/>
      <c r="AB622" s="413"/>
      <c r="AC622" s="434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43"/>
      <c r="O623" s="422"/>
      <c r="P623" s="428"/>
      <c r="Q623" s="422"/>
      <c r="R623" s="428"/>
      <c r="S623" s="343"/>
      <c r="T623" s="343"/>
      <c r="U623" s="349"/>
      <c r="V623" s="346"/>
      <c r="W623" s="349"/>
      <c r="X623" s="346"/>
      <c r="Y623" s="419"/>
      <c r="Z623" s="355"/>
      <c r="AA623" s="355"/>
      <c r="AB623" s="413"/>
      <c r="AC623" s="434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43"/>
      <c r="O624" s="422"/>
      <c r="P624" s="428"/>
      <c r="Q624" s="422"/>
      <c r="R624" s="428"/>
      <c r="S624" s="343"/>
      <c r="T624" s="343"/>
      <c r="U624" s="349"/>
      <c r="V624" s="346"/>
      <c r="W624" s="349"/>
      <c r="X624" s="346"/>
      <c r="Y624" s="419"/>
      <c r="Z624" s="355"/>
      <c r="AA624" s="355"/>
      <c r="AB624" s="413"/>
      <c r="AC624" s="434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43"/>
      <c r="O625" s="422"/>
      <c r="P625" s="428"/>
      <c r="Q625" s="422"/>
      <c r="R625" s="428"/>
      <c r="S625" s="343"/>
      <c r="T625" s="343"/>
      <c r="U625" s="349"/>
      <c r="V625" s="346"/>
      <c r="W625" s="349"/>
      <c r="X625" s="346"/>
      <c r="Y625" s="419"/>
      <c r="Z625" s="355"/>
      <c r="AA625" s="355"/>
      <c r="AB625" s="413"/>
      <c r="AC625" s="434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43"/>
      <c r="O626" s="422"/>
      <c r="P626" s="428"/>
      <c r="Q626" s="422"/>
      <c r="R626" s="428"/>
      <c r="S626" s="343"/>
      <c r="T626" s="343"/>
      <c r="U626" s="349"/>
      <c r="V626" s="346"/>
      <c r="W626" s="349"/>
      <c r="X626" s="346"/>
      <c r="Y626" s="419"/>
      <c r="Z626" s="355"/>
      <c r="AA626" s="355"/>
      <c r="AB626" s="413"/>
      <c r="AC626" s="434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43"/>
      <c r="O627" s="422"/>
      <c r="P627" s="428"/>
      <c r="Q627" s="422"/>
      <c r="R627" s="428"/>
      <c r="S627" s="343"/>
      <c r="T627" s="343"/>
      <c r="U627" s="349"/>
      <c r="V627" s="346"/>
      <c r="W627" s="349"/>
      <c r="X627" s="346"/>
      <c r="Y627" s="419"/>
      <c r="Z627" s="355"/>
      <c r="AA627" s="355"/>
      <c r="AB627" s="413"/>
      <c r="AC627" s="434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43"/>
      <c r="O628" s="422"/>
      <c r="P628" s="428"/>
      <c r="Q628" s="422"/>
      <c r="R628" s="428"/>
      <c r="S628" s="343"/>
      <c r="T628" s="343"/>
      <c r="U628" s="349"/>
      <c r="V628" s="346"/>
      <c r="W628" s="349"/>
      <c r="X628" s="346"/>
      <c r="Y628" s="419"/>
      <c r="Z628" s="355"/>
      <c r="AA628" s="355"/>
      <c r="AB628" s="413"/>
      <c r="AC628" s="434"/>
    </row>
    <row r="629" spans="1:30" s="130" customFormat="1" ht="15" hidden="1" customHeight="1" x14ac:dyDescent="0.25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43"/>
      <c r="O629" s="422"/>
      <c r="P629" s="428"/>
      <c r="Q629" s="422"/>
      <c r="R629" s="428"/>
      <c r="S629" s="343"/>
      <c r="T629" s="343"/>
      <c r="U629" s="349"/>
      <c r="V629" s="346"/>
      <c r="W629" s="349"/>
      <c r="X629" s="346"/>
      <c r="Y629" s="419"/>
      <c r="Z629" s="355"/>
      <c r="AA629" s="355"/>
      <c r="AB629" s="413"/>
      <c r="AC629" s="434"/>
    </row>
    <row r="630" spans="1:30" s="130" customFormat="1" ht="15" hidden="1" x14ac:dyDescent="0.25">
      <c r="A630" s="109"/>
      <c r="B630" s="330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44"/>
      <c r="O630" s="423"/>
      <c r="P630" s="429"/>
      <c r="Q630" s="423"/>
      <c r="R630" s="429"/>
      <c r="S630" s="344"/>
      <c r="T630" s="344"/>
      <c r="U630" s="350"/>
      <c r="V630" s="347"/>
      <c r="W630" s="350"/>
      <c r="X630" s="347"/>
      <c r="Y630" s="420"/>
      <c r="Z630" s="356"/>
      <c r="AA630" s="356"/>
      <c r="AB630" s="414"/>
      <c r="AC630" s="435"/>
    </row>
    <row r="631" spans="1:30" s="130" customFormat="1" ht="15" hidden="1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8"/>
        <v/>
      </c>
      <c r="L631" s="327" t="str">
        <f t="shared" si="29"/>
        <v/>
      </c>
      <c r="M631" s="188">
        <f t="shared" si="27"/>
        <v>0</v>
      </c>
      <c r="N631" s="342">
        <f>'[2]danh sach'!O42</f>
        <v>0</v>
      </c>
      <c r="O631" s="421"/>
      <c r="P631" s="427">
        <f>SUM(M631:M650)+N631+O631</f>
        <v>0</v>
      </c>
      <c r="Q631" s="421"/>
      <c r="R631" s="427">
        <f>'Mau B2'!L42</f>
        <v>40</v>
      </c>
      <c r="S631" s="342">
        <f>'[2]danh sach'!J42</f>
        <v>310</v>
      </c>
      <c r="T631" s="342">
        <f>'[3]danh sach'!R41</f>
        <v>246.5</v>
      </c>
      <c r="U631" s="348">
        <v>500</v>
      </c>
      <c r="V631" s="345">
        <f>U631</f>
        <v>500</v>
      </c>
      <c r="W631" s="348">
        <v>360</v>
      </c>
      <c r="X631" s="345">
        <f>W631</f>
        <v>360</v>
      </c>
      <c r="Y631" s="418">
        <f>ROUND((P631-T631),1)</f>
        <v>-246.5</v>
      </c>
      <c r="Z631" s="354">
        <f>IF(OR(SUM(V631:V650)="",SUM(Q631:Q650)=""),0,ROUND(IF(SUM(U631:U650)=500,(SUM(Q631:Q650)-SUM(V631:V650))/3.2,IF(SUM(U631:U650)=600,(SUM(Q631:Q650)-SUM(V631:V650))/2.8,0)),1))</f>
        <v>-156.30000000000001</v>
      </c>
      <c r="AA631" s="354">
        <f>IF(OR(SUM(X631:X650)="",SUM(R631:R650)=""),0,ROUND(IF(SUM(W631:W650)=360,(SUM(R631:R650)-SUM(X631:X650))/3.2,IF(SUM(W631:W650)=260,(SUM(R631:R650)-SUM(X631:X650))/2.8,0)),1))</f>
        <v>-100</v>
      </c>
      <c r="AB631" s="412">
        <v>44.8</v>
      </c>
      <c r="AC631" s="433">
        <f>SUM(Y631:AA650)</f>
        <v>-502.8</v>
      </c>
      <c r="AD631" s="130" t="s">
        <v>227</v>
      </c>
    </row>
    <row r="632" spans="1:30" s="130" customFormat="1" ht="15" hidden="1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43"/>
      <c r="O632" s="422"/>
      <c r="P632" s="428"/>
      <c r="Q632" s="422"/>
      <c r="R632" s="428"/>
      <c r="S632" s="343"/>
      <c r="T632" s="343"/>
      <c r="U632" s="349"/>
      <c r="V632" s="346"/>
      <c r="W632" s="349"/>
      <c r="X632" s="346"/>
      <c r="Y632" s="419"/>
      <c r="Z632" s="355"/>
      <c r="AA632" s="355"/>
      <c r="AB632" s="413"/>
      <c r="AC632" s="434"/>
    </row>
    <row r="633" spans="1:30" s="130" customFormat="1" ht="15" hidden="1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43"/>
      <c r="O633" s="422"/>
      <c r="P633" s="428"/>
      <c r="Q633" s="422"/>
      <c r="R633" s="428"/>
      <c r="S633" s="343"/>
      <c r="T633" s="343"/>
      <c r="U633" s="349"/>
      <c r="V633" s="346"/>
      <c r="W633" s="349"/>
      <c r="X633" s="346"/>
      <c r="Y633" s="419"/>
      <c r="Z633" s="355"/>
      <c r="AA633" s="355"/>
      <c r="AB633" s="413"/>
      <c r="AC633" s="434"/>
    </row>
    <row r="634" spans="1:30" s="130" customFormat="1" ht="15" hidden="1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43"/>
      <c r="O634" s="422"/>
      <c r="P634" s="428"/>
      <c r="Q634" s="422"/>
      <c r="R634" s="428"/>
      <c r="S634" s="343"/>
      <c r="T634" s="343"/>
      <c r="U634" s="349"/>
      <c r="V634" s="346"/>
      <c r="W634" s="349"/>
      <c r="X634" s="346"/>
      <c r="Y634" s="419"/>
      <c r="Z634" s="355"/>
      <c r="AA634" s="355"/>
      <c r="AB634" s="413"/>
      <c r="AC634" s="434"/>
    </row>
    <row r="635" spans="1:30" s="130" customFormat="1" ht="15" hidden="1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43"/>
      <c r="O635" s="422"/>
      <c r="P635" s="428"/>
      <c r="Q635" s="422"/>
      <c r="R635" s="428"/>
      <c r="S635" s="343"/>
      <c r="T635" s="343"/>
      <c r="U635" s="349"/>
      <c r="V635" s="346"/>
      <c r="W635" s="349"/>
      <c r="X635" s="346"/>
      <c r="Y635" s="419"/>
      <c r="Z635" s="355"/>
      <c r="AA635" s="355"/>
      <c r="AB635" s="413"/>
      <c r="AC635" s="434"/>
    </row>
    <row r="636" spans="1:30" s="130" customFormat="1" ht="15" hidden="1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43"/>
      <c r="O636" s="422"/>
      <c r="P636" s="428"/>
      <c r="Q636" s="422"/>
      <c r="R636" s="428"/>
      <c r="S636" s="343"/>
      <c r="T636" s="343"/>
      <c r="U636" s="349"/>
      <c r="V636" s="346"/>
      <c r="W636" s="349"/>
      <c r="X636" s="346"/>
      <c r="Y636" s="419"/>
      <c r="Z636" s="355"/>
      <c r="AA636" s="355"/>
      <c r="AB636" s="413"/>
      <c r="AC636" s="434"/>
    </row>
    <row r="637" spans="1:30" s="130" customFormat="1" ht="15" hidden="1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43"/>
      <c r="O637" s="422"/>
      <c r="P637" s="428"/>
      <c r="Q637" s="422"/>
      <c r="R637" s="428"/>
      <c r="S637" s="343"/>
      <c r="T637" s="343"/>
      <c r="U637" s="349"/>
      <c r="V637" s="346"/>
      <c r="W637" s="349"/>
      <c r="X637" s="346"/>
      <c r="Y637" s="419"/>
      <c r="Z637" s="355"/>
      <c r="AA637" s="355"/>
      <c r="AB637" s="413"/>
      <c r="AC637" s="434"/>
    </row>
    <row r="638" spans="1:30" s="130" customFormat="1" ht="15" hidden="1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43"/>
      <c r="O638" s="422"/>
      <c r="P638" s="428"/>
      <c r="Q638" s="422"/>
      <c r="R638" s="428"/>
      <c r="S638" s="343"/>
      <c r="T638" s="343"/>
      <c r="U638" s="349"/>
      <c r="V638" s="346"/>
      <c r="W638" s="349"/>
      <c r="X638" s="346"/>
      <c r="Y638" s="419"/>
      <c r="Z638" s="355"/>
      <c r="AA638" s="355"/>
      <c r="AB638" s="413"/>
      <c r="AC638" s="434"/>
    </row>
    <row r="639" spans="1:30" s="130" customFormat="1" ht="15" hidden="1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43"/>
      <c r="O639" s="422"/>
      <c r="P639" s="428"/>
      <c r="Q639" s="422"/>
      <c r="R639" s="428"/>
      <c r="S639" s="343"/>
      <c r="T639" s="343"/>
      <c r="U639" s="349"/>
      <c r="V639" s="346"/>
      <c r="W639" s="349"/>
      <c r="X639" s="346"/>
      <c r="Y639" s="419"/>
      <c r="Z639" s="355"/>
      <c r="AA639" s="355"/>
      <c r="AB639" s="413"/>
      <c r="AC639" s="434"/>
    </row>
    <row r="640" spans="1:30" s="130" customFormat="1" ht="15" hidden="1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43"/>
      <c r="O640" s="422"/>
      <c r="P640" s="428"/>
      <c r="Q640" s="422"/>
      <c r="R640" s="428"/>
      <c r="S640" s="343"/>
      <c r="T640" s="343"/>
      <c r="U640" s="349"/>
      <c r="V640" s="346"/>
      <c r="W640" s="349"/>
      <c r="X640" s="346"/>
      <c r="Y640" s="419"/>
      <c r="Z640" s="355"/>
      <c r="AA640" s="355"/>
      <c r="AB640" s="413"/>
      <c r="AC640" s="434"/>
    </row>
    <row r="641" spans="1:30" s="130" customFormat="1" ht="15" hidden="1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43"/>
      <c r="O641" s="422"/>
      <c r="P641" s="428"/>
      <c r="Q641" s="422"/>
      <c r="R641" s="428"/>
      <c r="S641" s="343"/>
      <c r="T641" s="343"/>
      <c r="U641" s="349"/>
      <c r="V641" s="346"/>
      <c r="W641" s="349"/>
      <c r="X641" s="346"/>
      <c r="Y641" s="419"/>
      <c r="Z641" s="355"/>
      <c r="AA641" s="355"/>
      <c r="AB641" s="413"/>
      <c r="AC641" s="434"/>
    </row>
    <row r="642" spans="1:30" s="130" customFormat="1" ht="15" hidden="1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43"/>
      <c r="O642" s="422"/>
      <c r="P642" s="428"/>
      <c r="Q642" s="422"/>
      <c r="R642" s="428"/>
      <c r="S642" s="343"/>
      <c r="T642" s="343"/>
      <c r="U642" s="349"/>
      <c r="V642" s="346"/>
      <c r="W642" s="349"/>
      <c r="X642" s="346"/>
      <c r="Y642" s="419"/>
      <c r="Z642" s="355"/>
      <c r="AA642" s="355"/>
      <c r="AB642" s="413"/>
      <c r="AC642" s="434"/>
    </row>
    <row r="643" spans="1:30" s="130" customFormat="1" ht="15" hidden="1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43"/>
      <c r="O643" s="422"/>
      <c r="P643" s="428"/>
      <c r="Q643" s="422"/>
      <c r="R643" s="428"/>
      <c r="S643" s="343"/>
      <c r="T643" s="343"/>
      <c r="U643" s="349"/>
      <c r="V643" s="346"/>
      <c r="W643" s="349"/>
      <c r="X643" s="346"/>
      <c r="Y643" s="419"/>
      <c r="Z643" s="355"/>
      <c r="AA643" s="355"/>
      <c r="AB643" s="413"/>
      <c r="AC643" s="434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43"/>
      <c r="O644" s="422"/>
      <c r="P644" s="428"/>
      <c r="Q644" s="422"/>
      <c r="R644" s="428"/>
      <c r="S644" s="343"/>
      <c r="T644" s="343"/>
      <c r="U644" s="349"/>
      <c r="V644" s="346"/>
      <c r="W644" s="349"/>
      <c r="X644" s="346"/>
      <c r="Y644" s="419"/>
      <c r="Z644" s="355"/>
      <c r="AA644" s="355"/>
      <c r="AB644" s="413"/>
      <c r="AC644" s="434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43"/>
      <c r="O645" s="422"/>
      <c r="P645" s="428"/>
      <c r="Q645" s="422"/>
      <c r="R645" s="428"/>
      <c r="S645" s="343"/>
      <c r="T645" s="343"/>
      <c r="U645" s="349"/>
      <c r="V645" s="346"/>
      <c r="W645" s="349"/>
      <c r="X645" s="346"/>
      <c r="Y645" s="419"/>
      <c r="Z645" s="355"/>
      <c r="AA645" s="355"/>
      <c r="AB645" s="413"/>
      <c r="AC645" s="434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43"/>
      <c r="O646" s="422"/>
      <c r="P646" s="428"/>
      <c r="Q646" s="422"/>
      <c r="R646" s="428"/>
      <c r="S646" s="343"/>
      <c r="T646" s="343"/>
      <c r="U646" s="349"/>
      <c r="V646" s="346"/>
      <c r="W646" s="349"/>
      <c r="X646" s="346"/>
      <c r="Y646" s="419"/>
      <c r="Z646" s="355"/>
      <c r="AA646" s="355"/>
      <c r="AB646" s="413"/>
      <c r="AC646" s="434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43"/>
      <c r="O647" s="422"/>
      <c r="P647" s="428"/>
      <c r="Q647" s="422"/>
      <c r="R647" s="428"/>
      <c r="S647" s="343"/>
      <c r="T647" s="343"/>
      <c r="U647" s="349"/>
      <c r="V647" s="346"/>
      <c r="W647" s="349"/>
      <c r="X647" s="346"/>
      <c r="Y647" s="419"/>
      <c r="Z647" s="355"/>
      <c r="AA647" s="355"/>
      <c r="AB647" s="413"/>
      <c r="AC647" s="434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43"/>
      <c r="O648" s="422"/>
      <c r="P648" s="428"/>
      <c r="Q648" s="422"/>
      <c r="R648" s="428"/>
      <c r="S648" s="343"/>
      <c r="T648" s="343"/>
      <c r="U648" s="349"/>
      <c r="V648" s="346"/>
      <c r="W648" s="349"/>
      <c r="X648" s="346"/>
      <c r="Y648" s="419"/>
      <c r="Z648" s="355"/>
      <c r="AA648" s="355"/>
      <c r="AB648" s="413"/>
      <c r="AC648" s="434"/>
    </row>
    <row r="649" spans="1:30" s="130" customFormat="1" ht="15" hidden="1" customHeight="1" x14ac:dyDescent="0.25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43"/>
      <c r="O649" s="422"/>
      <c r="P649" s="428"/>
      <c r="Q649" s="422"/>
      <c r="R649" s="428"/>
      <c r="S649" s="343"/>
      <c r="T649" s="343"/>
      <c r="U649" s="349"/>
      <c r="V649" s="346"/>
      <c r="W649" s="349"/>
      <c r="X649" s="346"/>
      <c r="Y649" s="419"/>
      <c r="Z649" s="355"/>
      <c r="AA649" s="355"/>
      <c r="AB649" s="413"/>
      <c r="AC649" s="434"/>
    </row>
    <row r="650" spans="1:30" s="130" customFormat="1" ht="15" hidden="1" x14ac:dyDescent="0.25">
      <c r="A650" s="109"/>
      <c r="B650" s="330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44"/>
      <c r="O650" s="423"/>
      <c r="P650" s="429"/>
      <c r="Q650" s="423"/>
      <c r="R650" s="429"/>
      <c r="S650" s="344"/>
      <c r="T650" s="344"/>
      <c r="U650" s="350"/>
      <c r="V650" s="347"/>
      <c r="W650" s="350"/>
      <c r="X650" s="347"/>
      <c r="Y650" s="420"/>
      <c r="Z650" s="356"/>
      <c r="AA650" s="356"/>
      <c r="AB650" s="414"/>
      <c r="AC650" s="435"/>
    </row>
    <row r="651" spans="1:30" s="130" customFormat="1" x14ac:dyDescent="0.3">
      <c r="A651" s="131">
        <v>33</v>
      </c>
      <c r="B651" s="338" t="str">
        <f>'[1]danh sach'!B43</f>
        <v xml:space="preserve">Nguyễn Văn </v>
      </c>
      <c r="C651" s="339" t="str">
        <f>'[1]danh sach'!C43</f>
        <v xml:space="preserve">Yên </v>
      </c>
      <c r="D651" s="337" t="s">
        <v>247</v>
      </c>
      <c r="E651" s="265" t="s">
        <v>257</v>
      </c>
      <c r="F651" s="128">
        <v>1</v>
      </c>
      <c r="G651" s="276"/>
      <c r="H651" s="276">
        <v>60</v>
      </c>
      <c r="I651" s="290">
        <v>25</v>
      </c>
      <c r="J651" s="290"/>
      <c r="K651" s="327" t="str">
        <f t="shared" si="28"/>
        <v/>
      </c>
      <c r="L651" s="327">
        <f t="shared" si="29"/>
        <v>1.1000000000000001</v>
      </c>
      <c r="M651" s="188">
        <f t="shared" si="27"/>
        <v>44</v>
      </c>
      <c r="N651" s="342">
        <f>'[2]danh sach'!O43</f>
        <v>0</v>
      </c>
      <c r="O651" s="421"/>
      <c r="P651" s="427">
        <f>SUM(M651:M670)+N651+O651</f>
        <v>209</v>
      </c>
      <c r="Q651" s="421"/>
      <c r="R651" s="427">
        <f>'Mau B2'!L43</f>
        <v>40</v>
      </c>
      <c r="S651" s="342">
        <f>'[2]danh sach'!J43</f>
        <v>260</v>
      </c>
      <c r="T651" s="342">
        <f>'[3]danh sach'!R42</f>
        <v>263.3</v>
      </c>
      <c r="U651" s="348">
        <v>500</v>
      </c>
      <c r="V651" s="345">
        <f>U651</f>
        <v>500</v>
      </c>
      <c r="W651" s="348">
        <v>360</v>
      </c>
      <c r="X651" s="345">
        <f>W651</f>
        <v>360</v>
      </c>
      <c r="Y651" s="418">
        <f>ROUND((P651-T651),1)</f>
        <v>-54.3</v>
      </c>
      <c r="Z651" s="354">
        <f>IF(OR(SUM(V651:V670)="",SUM(Q651:Q670)=""),0,ROUND(IF(SUM(U651:U670)=500,(SUM(Q651:Q670)-SUM(V651:V670))/3.2,IF(SUM(U651:U670)=600,(SUM(Q651:Q670)-SUM(V651:V670))/2.8,0)),1))</f>
        <v>-156.30000000000001</v>
      </c>
      <c r="AA651" s="354">
        <f>IF(OR(SUM(X651:X670)="",SUM(R651:R670)=""),0,ROUND(IF(SUM(W651:W670)=360,(SUM(R651:R670)-SUM(X651:X670))/3.2,IF(SUM(W651:W670)=260,(SUM(R651:R670)-SUM(X651:X670))/2.8,0)),1))</f>
        <v>-100</v>
      </c>
      <c r="AB651" s="412"/>
      <c r="AC651" s="433">
        <f>SUM(Y651:AA670)</f>
        <v>-310.60000000000002</v>
      </c>
      <c r="AD651" s="17" t="s">
        <v>225</v>
      </c>
    </row>
    <row r="652" spans="1:30" s="130" customFormat="1" ht="15" x14ac:dyDescent="0.25">
      <c r="A652" s="108"/>
      <c r="B652" s="163"/>
      <c r="C652" s="164"/>
      <c r="D652" s="337" t="s">
        <v>246</v>
      </c>
      <c r="E652" s="265" t="s">
        <v>248</v>
      </c>
      <c r="F652" s="128">
        <v>1</v>
      </c>
      <c r="G652" s="276">
        <v>45</v>
      </c>
      <c r="H652" s="276"/>
      <c r="I652" s="290">
        <v>49</v>
      </c>
      <c r="J652" s="290"/>
      <c r="K652" s="327">
        <f t="shared" si="28"/>
        <v>1.1000000000000001</v>
      </c>
      <c r="L652" s="327" t="str">
        <f t="shared" si="29"/>
        <v/>
      </c>
      <c r="M652" s="188">
        <f t="shared" si="27"/>
        <v>49.5</v>
      </c>
      <c r="N652" s="343"/>
      <c r="O652" s="422"/>
      <c r="P652" s="428"/>
      <c r="Q652" s="422"/>
      <c r="R652" s="428"/>
      <c r="S652" s="343"/>
      <c r="T652" s="343"/>
      <c r="U652" s="349"/>
      <c r="V652" s="346"/>
      <c r="W652" s="349"/>
      <c r="X652" s="346"/>
      <c r="Y652" s="419"/>
      <c r="Z652" s="355"/>
      <c r="AA652" s="355"/>
      <c r="AB652" s="413"/>
      <c r="AC652" s="434"/>
    </row>
    <row r="653" spans="1:30" s="130" customFormat="1" ht="15" x14ac:dyDescent="0.25">
      <c r="A653" s="108"/>
      <c r="B653" s="163"/>
      <c r="C653" s="164"/>
      <c r="D653" s="337" t="s">
        <v>262</v>
      </c>
      <c r="E653" s="265" t="s">
        <v>259</v>
      </c>
      <c r="F653" s="128">
        <v>1</v>
      </c>
      <c r="G653" s="276">
        <v>45</v>
      </c>
      <c r="H653" s="276"/>
      <c r="I653" s="290">
        <v>50</v>
      </c>
      <c r="J653" s="290"/>
      <c r="K653" s="327">
        <f t="shared" si="28"/>
        <v>1.1000000000000001</v>
      </c>
      <c r="L653" s="327" t="str">
        <f t="shared" si="29"/>
        <v/>
      </c>
      <c r="M653" s="188">
        <f t="shared" si="27"/>
        <v>49.5</v>
      </c>
      <c r="N653" s="343"/>
      <c r="O653" s="422"/>
      <c r="P653" s="428"/>
      <c r="Q653" s="422"/>
      <c r="R653" s="428"/>
      <c r="S653" s="343"/>
      <c r="T653" s="343"/>
      <c r="U653" s="349"/>
      <c r="V653" s="346"/>
      <c r="W653" s="349"/>
      <c r="X653" s="346"/>
      <c r="Y653" s="419"/>
      <c r="Z653" s="355"/>
      <c r="AA653" s="355"/>
      <c r="AB653" s="413"/>
      <c r="AC653" s="434"/>
    </row>
    <row r="654" spans="1:30" s="130" customFormat="1" ht="15" x14ac:dyDescent="0.25">
      <c r="A654" s="108"/>
      <c r="B654" s="163"/>
      <c r="C654" s="164"/>
      <c r="D654" s="337" t="s">
        <v>272</v>
      </c>
      <c r="E654" s="265" t="s">
        <v>273</v>
      </c>
      <c r="F654" s="128">
        <v>1</v>
      </c>
      <c r="G654" s="276">
        <v>60</v>
      </c>
      <c r="H654" s="276"/>
      <c r="I654" s="290">
        <v>65</v>
      </c>
      <c r="J654" s="290"/>
      <c r="K654" s="327">
        <f t="shared" si="28"/>
        <v>1.1000000000000001</v>
      </c>
      <c r="L654" s="327" t="str">
        <f t="shared" si="29"/>
        <v/>
      </c>
      <c r="M654" s="188">
        <f t="shared" si="27"/>
        <v>66</v>
      </c>
      <c r="N654" s="343"/>
      <c r="O654" s="422"/>
      <c r="P654" s="428"/>
      <c r="Q654" s="422"/>
      <c r="R654" s="428"/>
      <c r="S654" s="343"/>
      <c r="T654" s="343"/>
      <c r="U654" s="349"/>
      <c r="V654" s="346"/>
      <c r="W654" s="349"/>
      <c r="X654" s="346"/>
      <c r="Y654" s="419"/>
      <c r="Z654" s="355"/>
      <c r="AA654" s="355"/>
      <c r="AB654" s="413"/>
      <c r="AC654" s="434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7"/>
        <v>0</v>
      </c>
      <c r="N655" s="343"/>
      <c r="O655" s="422"/>
      <c r="P655" s="428"/>
      <c r="Q655" s="422"/>
      <c r="R655" s="428"/>
      <c r="S655" s="343"/>
      <c r="T655" s="343"/>
      <c r="U655" s="349"/>
      <c r="V655" s="346"/>
      <c r="W655" s="349"/>
      <c r="X655" s="346"/>
      <c r="Y655" s="419"/>
      <c r="Z655" s="355"/>
      <c r="AA655" s="355"/>
      <c r="AB655" s="413"/>
      <c r="AC655" s="434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7"/>
        <v>0</v>
      </c>
      <c r="N656" s="343"/>
      <c r="O656" s="422"/>
      <c r="P656" s="428"/>
      <c r="Q656" s="422"/>
      <c r="R656" s="428"/>
      <c r="S656" s="343"/>
      <c r="T656" s="343"/>
      <c r="U656" s="349"/>
      <c r="V656" s="346"/>
      <c r="W656" s="349"/>
      <c r="X656" s="346"/>
      <c r="Y656" s="419"/>
      <c r="Z656" s="355"/>
      <c r="AA656" s="355"/>
      <c r="AB656" s="413"/>
      <c r="AC656" s="434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43"/>
      <c r="O657" s="422"/>
      <c r="P657" s="428"/>
      <c r="Q657" s="422"/>
      <c r="R657" s="428"/>
      <c r="S657" s="343"/>
      <c r="T657" s="343"/>
      <c r="U657" s="349"/>
      <c r="V657" s="346"/>
      <c r="W657" s="349"/>
      <c r="X657" s="346"/>
      <c r="Y657" s="419"/>
      <c r="Z657" s="355"/>
      <c r="AA657" s="355"/>
      <c r="AB657" s="413"/>
      <c r="AC657" s="434"/>
    </row>
    <row r="658" spans="1:30" s="130" customFormat="1" ht="15" hidden="1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43"/>
      <c r="O658" s="422"/>
      <c r="P658" s="428"/>
      <c r="Q658" s="422"/>
      <c r="R658" s="428"/>
      <c r="S658" s="343"/>
      <c r="T658" s="343"/>
      <c r="U658" s="349"/>
      <c r="V658" s="346"/>
      <c r="W658" s="349"/>
      <c r="X658" s="346"/>
      <c r="Y658" s="419"/>
      <c r="Z658" s="355"/>
      <c r="AA658" s="355"/>
      <c r="AB658" s="413"/>
      <c r="AC658" s="434"/>
    </row>
    <row r="659" spans="1:30" s="130" customFormat="1" ht="15" hidden="1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43"/>
      <c r="O659" s="422"/>
      <c r="P659" s="428"/>
      <c r="Q659" s="422"/>
      <c r="R659" s="428"/>
      <c r="S659" s="343"/>
      <c r="T659" s="343"/>
      <c r="U659" s="349"/>
      <c r="V659" s="346"/>
      <c r="W659" s="349"/>
      <c r="X659" s="346"/>
      <c r="Y659" s="419"/>
      <c r="Z659" s="355"/>
      <c r="AA659" s="355"/>
      <c r="AB659" s="413"/>
      <c r="AC659" s="434"/>
    </row>
    <row r="660" spans="1:30" s="130" customFormat="1" ht="15" hidden="1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43"/>
      <c r="O660" s="422"/>
      <c r="P660" s="428"/>
      <c r="Q660" s="422"/>
      <c r="R660" s="428"/>
      <c r="S660" s="343"/>
      <c r="T660" s="343"/>
      <c r="U660" s="349"/>
      <c r="V660" s="346"/>
      <c r="W660" s="349"/>
      <c r="X660" s="346"/>
      <c r="Y660" s="419"/>
      <c r="Z660" s="355"/>
      <c r="AA660" s="355"/>
      <c r="AB660" s="413"/>
      <c r="AC660" s="434"/>
    </row>
    <row r="661" spans="1:30" s="130" customFormat="1" ht="15" hidden="1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43"/>
      <c r="O661" s="422"/>
      <c r="P661" s="428"/>
      <c r="Q661" s="422"/>
      <c r="R661" s="428"/>
      <c r="S661" s="343"/>
      <c r="T661" s="343"/>
      <c r="U661" s="349"/>
      <c r="V661" s="346"/>
      <c r="W661" s="349"/>
      <c r="X661" s="346"/>
      <c r="Y661" s="419"/>
      <c r="Z661" s="355"/>
      <c r="AA661" s="355"/>
      <c r="AB661" s="413"/>
      <c r="AC661" s="434"/>
    </row>
    <row r="662" spans="1:30" s="130" customFormat="1" ht="15" hidden="1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43"/>
      <c r="O662" s="422"/>
      <c r="P662" s="428"/>
      <c r="Q662" s="422"/>
      <c r="R662" s="428"/>
      <c r="S662" s="343"/>
      <c r="T662" s="343"/>
      <c r="U662" s="349"/>
      <c r="V662" s="346"/>
      <c r="W662" s="349"/>
      <c r="X662" s="346"/>
      <c r="Y662" s="419"/>
      <c r="Z662" s="355"/>
      <c r="AA662" s="355"/>
      <c r="AB662" s="413"/>
      <c r="AC662" s="434"/>
    </row>
    <row r="663" spans="1:30" s="130" customFormat="1" ht="15" hidden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43"/>
      <c r="O663" s="422"/>
      <c r="P663" s="428"/>
      <c r="Q663" s="422"/>
      <c r="R663" s="428"/>
      <c r="S663" s="343"/>
      <c r="T663" s="343"/>
      <c r="U663" s="349"/>
      <c r="V663" s="346"/>
      <c r="W663" s="349"/>
      <c r="X663" s="346"/>
      <c r="Y663" s="419"/>
      <c r="Z663" s="355"/>
      <c r="AA663" s="355"/>
      <c r="AB663" s="413"/>
      <c r="AC663" s="434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43"/>
      <c r="O664" s="422"/>
      <c r="P664" s="428"/>
      <c r="Q664" s="422"/>
      <c r="R664" s="428"/>
      <c r="S664" s="343"/>
      <c r="T664" s="343"/>
      <c r="U664" s="349"/>
      <c r="V664" s="346"/>
      <c r="W664" s="349"/>
      <c r="X664" s="346"/>
      <c r="Y664" s="419"/>
      <c r="Z664" s="355"/>
      <c r="AA664" s="355"/>
      <c r="AB664" s="413"/>
      <c r="AC664" s="434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43"/>
      <c r="O665" s="422"/>
      <c r="P665" s="428"/>
      <c r="Q665" s="422"/>
      <c r="R665" s="428"/>
      <c r="S665" s="343"/>
      <c r="T665" s="343"/>
      <c r="U665" s="349"/>
      <c r="V665" s="346"/>
      <c r="W665" s="349"/>
      <c r="X665" s="346"/>
      <c r="Y665" s="419"/>
      <c r="Z665" s="355"/>
      <c r="AA665" s="355"/>
      <c r="AB665" s="413"/>
      <c r="AC665" s="434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43"/>
      <c r="O666" s="422"/>
      <c r="P666" s="428"/>
      <c r="Q666" s="422"/>
      <c r="R666" s="428"/>
      <c r="S666" s="343"/>
      <c r="T666" s="343"/>
      <c r="U666" s="349"/>
      <c r="V666" s="346"/>
      <c r="W666" s="349"/>
      <c r="X666" s="346"/>
      <c r="Y666" s="419"/>
      <c r="Z666" s="355"/>
      <c r="AA666" s="355"/>
      <c r="AB666" s="413"/>
      <c r="AC666" s="434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43"/>
      <c r="O667" s="422"/>
      <c r="P667" s="428"/>
      <c r="Q667" s="422"/>
      <c r="R667" s="428"/>
      <c r="S667" s="343"/>
      <c r="T667" s="343"/>
      <c r="U667" s="349"/>
      <c r="V667" s="346"/>
      <c r="W667" s="349"/>
      <c r="X667" s="346"/>
      <c r="Y667" s="419"/>
      <c r="Z667" s="355"/>
      <c r="AA667" s="355"/>
      <c r="AB667" s="413"/>
      <c r="AC667" s="434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43"/>
      <c r="O668" s="422"/>
      <c r="P668" s="428"/>
      <c r="Q668" s="422"/>
      <c r="R668" s="428"/>
      <c r="S668" s="343"/>
      <c r="T668" s="343"/>
      <c r="U668" s="349"/>
      <c r="V668" s="346"/>
      <c r="W668" s="349"/>
      <c r="X668" s="346"/>
      <c r="Y668" s="419"/>
      <c r="Z668" s="355"/>
      <c r="AA668" s="355"/>
      <c r="AB668" s="413"/>
      <c r="AC668" s="434"/>
    </row>
    <row r="669" spans="1:30" s="130" customFormat="1" ht="15" customHeight="1" x14ac:dyDescent="0.25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43"/>
      <c r="O669" s="422"/>
      <c r="P669" s="428"/>
      <c r="Q669" s="422"/>
      <c r="R669" s="428"/>
      <c r="S669" s="343"/>
      <c r="T669" s="343"/>
      <c r="U669" s="349"/>
      <c r="V669" s="346"/>
      <c r="W669" s="349"/>
      <c r="X669" s="346"/>
      <c r="Y669" s="419"/>
      <c r="Z669" s="355"/>
      <c r="AA669" s="355"/>
      <c r="AB669" s="413"/>
      <c r="AC669" s="434"/>
    </row>
    <row r="670" spans="1:30" s="130" customFormat="1" ht="15" x14ac:dyDescent="0.25">
      <c r="A670" s="109"/>
      <c r="B670" s="330">
        <f>SUM(M651:M670)</f>
        <v>209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44"/>
      <c r="O670" s="423"/>
      <c r="P670" s="429"/>
      <c r="Q670" s="423"/>
      <c r="R670" s="429"/>
      <c r="S670" s="344"/>
      <c r="T670" s="344"/>
      <c r="U670" s="350"/>
      <c r="V670" s="347"/>
      <c r="W670" s="350"/>
      <c r="X670" s="347"/>
      <c r="Y670" s="420"/>
      <c r="Z670" s="356"/>
      <c r="AA670" s="356"/>
      <c r="AB670" s="414"/>
      <c r="AC670" s="435"/>
    </row>
    <row r="671" spans="1:30" s="130" customFormat="1" hidden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42">
        <f>'[2]danh sach'!O44</f>
        <v>0</v>
      </c>
      <c r="O671" s="421"/>
      <c r="P671" s="427">
        <f>SUM(M671:M690)+N671+O671</f>
        <v>0</v>
      </c>
      <c r="Q671" s="421"/>
      <c r="R671" s="427">
        <f>'Mau B2'!L44</f>
        <v>40</v>
      </c>
      <c r="S671" s="342">
        <f>'[2]danh sach'!J44</f>
        <v>260</v>
      </c>
      <c r="T671" s="342">
        <f>'[3]danh sach'!R43</f>
        <v>310</v>
      </c>
      <c r="U671" s="348">
        <v>500</v>
      </c>
      <c r="V671" s="345">
        <f>U671</f>
        <v>500</v>
      </c>
      <c r="W671" s="348">
        <v>360</v>
      </c>
      <c r="X671" s="345">
        <f>W671</f>
        <v>360</v>
      </c>
      <c r="Y671" s="418">
        <f>ROUND((P671-T671),1)</f>
        <v>-310</v>
      </c>
      <c r="Z671" s="354">
        <f>IF(OR(SUM(V671:V690)="",SUM(Q671:Q690)=""),0,ROUND(IF(SUM(U671:U690)=500,(SUM(Q671:Q690)-SUM(V671:V690))/3.2,IF(SUM(U671:U690)=600,(SUM(Q671:Q690)-SUM(V671:V690))/2.8,0)),1))</f>
        <v>-156.30000000000001</v>
      </c>
      <c r="AA671" s="354">
        <f>IF(OR(SUM(X671:X690)="",SUM(R671:R690)=""),0,ROUND(IF(SUM(W671:W690)=360,(SUM(R671:R690)-SUM(X671:X690))/3.2,IF(SUM(W671:W690)=260,(SUM(R671:R690)-SUM(X671:X690))/2.8,0)),1))</f>
        <v>-100</v>
      </c>
      <c r="AB671" s="412"/>
      <c r="AC671" s="433">
        <f>SUM(Y671:AA690)</f>
        <v>-566.29999999999995</v>
      </c>
      <c r="AD671" s="17" t="s">
        <v>226</v>
      </c>
    </row>
    <row r="672" spans="1:30" s="130" customFormat="1" ht="15" hidden="1" x14ac:dyDescent="0.2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43"/>
      <c r="O672" s="422"/>
      <c r="P672" s="428"/>
      <c r="Q672" s="422"/>
      <c r="R672" s="428"/>
      <c r="S672" s="343"/>
      <c r="T672" s="343"/>
      <c r="U672" s="349"/>
      <c r="V672" s="346"/>
      <c r="W672" s="349"/>
      <c r="X672" s="346"/>
      <c r="Y672" s="419"/>
      <c r="Z672" s="355"/>
      <c r="AA672" s="355"/>
      <c r="AB672" s="413"/>
      <c r="AC672" s="434"/>
    </row>
    <row r="673" spans="1:29" s="130" customFormat="1" ht="15" hidden="1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43"/>
      <c r="O673" s="422"/>
      <c r="P673" s="428"/>
      <c r="Q673" s="422"/>
      <c r="R673" s="428"/>
      <c r="S673" s="343"/>
      <c r="T673" s="343"/>
      <c r="U673" s="349"/>
      <c r="V673" s="346"/>
      <c r="W673" s="349"/>
      <c r="X673" s="346"/>
      <c r="Y673" s="419"/>
      <c r="Z673" s="355"/>
      <c r="AA673" s="355"/>
      <c r="AB673" s="413"/>
      <c r="AC673" s="434"/>
    </row>
    <row r="674" spans="1:29" s="130" customFormat="1" ht="15" hidden="1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43"/>
      <c r="O674" s="422"/>
      <c r="P674" s="428"/>
      <c r="Q674" s="422"/>
      <c r="R674" s="428"/>
      <c r="S674" s="343"/>
      <c r="T674" s="343"/>
      <c r="U674" s="349"/>
      <c r="V674" s="346"/>
      <c r="W674" s="349"/>
      <c r="X674" s="346"/>
      <c r="Y674" s="419"/>
      <c r="Z674" s="355"/>
      <c r="AA674" s="355"/>
      <c r="AB674" s="413"/>
      <c r="AC674" s="434"/>
    </row>
    <row r="675" spans="1:29" s="130" customFormat="1" ht="15" hidden="1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43"/>
      <c r="O675" s="422"/>
      <c r="P675" s="428"/>
      <c r="Q675" s="422"/>
      <c r="R675" s="428"/>
      <c r="S675" s="343"/>
      <c r="T675" s="343"/>
      <c r="U675" s="349"/>
      <c r="V675" s="346"/>
      <c r="W675" s="349"/>
      <c r="X675" s="346"/>
      <c r="Y675" s="419"/>
      <c r="Z675" s="355"/>
      <c r="AA675" s="355"/>
      <c r="AB675" s="413"/>
      <c r="AC675" s="434"/>
    </row>
    <row r="676" spans="1:29" s="130" customFormat="1" ht="15" hidden="1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43"/>
      <c r="O676" s="422"/>
      <c r="P676" s="428"/>
      <c r="Q676" s="422"/>
      <c r="R676" s="428"/>
      <c r="S676" s="343"/>
      <c r="T676" s="343"/>
      <c r="U676" s="349"/>
      <c r="V676" s="346"/>
      <c r="W676" s="349"/>
      <c r="X676" s="346"/>
      <c r="Y676" s="419"/>
      <c r="Z676" s="355"/>
      <c r="AA676" s="355"/>
      <c r="AB676" s="413"/>
      <c r="AC676" s="434"/>
    </row>
    <row r="677" spans="1:29" s="130" customFormat="1" ht="15" hidden="1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43"/>
      <c r="O677" s="422"/>
      <c r="P677" s="428"/>
      <c r="Q677" s="422"/>
      <c r="R677" s="428"/>
      <c r="S677" s="343"/>
      <c r="T677" s="343"/>
      <c r="U677" s="349"/>
      <c r="V677" s="346"/>
      <c r="W677" s="349"/>
      <c r="X677" s="346"/>
      <c r="Y677" s="419"/>
      <c r="Z677" s="355"/>
      <c r="AA677" s="355"/>
      <c r="AB677" s="413"/>
      <c r="AC677" s="434"/>
    </row>
    <row r="678" spans="1:29" s="130" customFormat="1" ht="15" hidden="1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43"/>
      <c r="O678" s="422"/>
      <c r="P678" s="428"/>
      <c r="Q678" s="422"/>
      <c r="R678" s="428"/>
      <c r="S678" s="343"/>
      <c r="T678" s="343"/>
      <c r="U678" s="349"/>
      <c r="V678" s="346"/>
      <c r="W678" s="349"/>
      <c r="X678" s="346"/>
      <c r="Y678" s="419"/>
      <c r="Z678" s="355"/>
      <c r="AA678" s="355"/>
      <c r="AB678" s="413"/>
      <c r="AC678" s="434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43"/>
      <c r="O679" s="422"/>
      <c r="P679" s="428"/>
      <c r="Q679" s="422"/>
      <c r="R679" s="428"/>
      <c r="S679" s="343"/>
      <c r="T679" s="343"/>
      <c r="U679" s="349"/>
      <c r="V679" s="346"/>
      <c r="W679" s="349"/>
      <c r="X679" s="346"/>
      <c r="Y679" s="419"/>
      <c r="Z679" s="355"/>
      <c r="AA679" s="355"/>
      <c r="AB679" s="413"/>
      <c r="AC679" s="434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43"/>
      <c r="O680" s="422"/>
      <c r="P680" s="428"/>
      <c r="Q680" s="422"/>
      <c r="R680" s="428"/>
      <c r="S680" s="343"/>
      <c r="T680" s="343"/>
      <c r="U680" s="349"/>
      <c r="V680" s="346"/>
      <c r="W680" s="349"/>
      <c r="X680" s="346"/>
      <c r="Y680" s="419"/>
      <c r="Z680" s="355"/>
      <c r="AA680" s="355"/>
      <c r="AB680" s="413"/>
      <c r="AC680" s="434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43"/>
      <c r="O681" s="422"/>
      <c r="P681" s="428"/>
      <c r="Q681" s="422"/>
      <c r="R681" s="428"/>
      <c r="S681" s="343"/>
      <c r="T681" s="343"/>
      <c r="U681" s="349"/>
      <c r="V681" s="346"/>
      <c r="W681" s="349"/>
      <c r="X681" s="346"/>
      <c r="Y681" s="419"/>
      <c r="Z681" s="355"/>
      <c r="AA681" s="355"/>
      <c r="AB681" s="413"/>
      <c r="AC681" s="434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43"/>
      <c r="O682" s="422"/>
      <c r="P682" s="428"/>
      <c r="Q682" s="422"/>
      <c r="R682" s="428"/>
      <c r="S682" s="343"/>
      <c r="T682" s="343"/>
      <c r="U682" s="349"/>
      <c r="V682" s="346"/>
      <c r="W682" s="349"/>
      <c r="X682" s="346"/>
      <c r="Y682" s="419"/>
      <c r="Z682" s="355"/>
      <c r="AA682" s="355"/>
      <c r="AB682" s="413"/>
      <c r="AC682" s="434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43"/>
      <c r="O683" s="422"/>
      <c r="P683" s="428"/>
      <c r="Q683" s="422"/>
      <c r="R683" s="428"/>
      <c r="S683" s="343"/>
      <c r="T683" s="343"/>
      <c r="U683" s="349"/>
      <c r="V683" s="346"/>
      <c r="W683" s="349"/>
      <c r="X683" s="346"/>
      <c r="Y683" s="419"/>
      <c r="Z683" s="355"/>
      <c r="AA683" s="355"/>
      <c r="AB683" s="413"/>
      <c r="AC683" s="434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43"/>
      <c r="O684" s="422"/>
      <c r="P684" s="428"/>
      <c r="Q684" s="422"/>
      <c r="R684" s="428"/>
      <c r="S684" s="343"/>
      <c r="T684" s="343"/>
      <c r="U684" s="349"/>
      <c r="V684" s="346"/>
      <c r="W684" s="349"/>
      <c r="X684" s="346"/>
      <c r="Y684" s="419"/>
      <c r="Z684" s="355"/>
      <c r="AA684" s="355"/>
      <c r="AB684" s="413"/>
      <c r="AC684" s="434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43"/>
      <c r="O685" s="422"/>
      <c r="P685" s="428"/>
      <c r="Q685" s="422"/>
      <c r="R685" s="428"/>
      <c r="S685" s="343"/>
      <c r="T685" s="343"/>
      <c r="U685" s="349"/>
      <c r="V685" s="346"/>
      <c r="W685" s="349"/>
      <c r="X685" s="346"/>
      <c r="Y685" s="419"/>
      <c r="Z685" s="355"/>
      <c r="AA685" s="355"/>
      <c r="AB685" s="413"/>
      <c r="AC685" s="434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43"/>
      <c r="O686" s="422"/>
      <c r="P686" s="428"/>
      <c r="Q686" s="422"/>
      <c r="R686" s="428"/>
      <c r="S686" s="343"/>
      <c r="T686" s="343"/>
      <c r="U686" s="349"/>
      <c r="V686" s="346"/>
      <c r="W686" s="349"/>
      <c r="X686" s="346"/>
      <c r="Y686" s="419"/>
      <c r="Z686" s="355"/>
      <c r="AA686" s="355"/>
      <c r="AB686" s="413"/>
      <c r="AC686" s="434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43"/>
      <c r="O687" s="422"/>
      <c r="P687" s="428"/>
      <c r="Q687" s="422"/>
      <c r="R687" s="428"/>
      <c r="S687" s="343"/>
      <c r="T687" s="343"/>
      <c r="U687" s="349"/>
      <c r="V687" s="346"/>
      <c r="W687" s="349"/>
      <c r="X687" s="346"/>
      <c r="Y687" s="419"/>
      <c r="Z687" s="355"/>
      <c r="AA687" s="355"/>
      <c r="AB687" s="413"/>
      <c r="AC687" s="434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43"/>
      <c r="O688" s="422"/>
      <c r="P688" s="428"/>
      <c r="Q688" s="422"/>
      <c r="R688" s="428"/>
      <c r="S688" s="343"/>
      <c r="T688" s="343"/>
      <c r="U688" s="349"/>
      <c r="V688" s="346"/>
      <c r="W688" s="349"/>
      <c r="X688" s="346"/>
      <c r="Y688" s="419"/>
      <c r="Z688" s="355"/>
      <c r="AA688" s="355"/>
      <c r="AB688" s="413"/>
      <c r="AC688" s="434"/>
    </row>
    <row r="689" spans="1:29" s="130" customFormat="1" ht="15" hidden="1" customHeight="1" x14ac:dyDescent="0.25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43"/>
      <c r="O689" s="422"/>
      <c r="P689" s="428"/>
      <c r="Q689" s="422"/>
      <c r="R689" s="428"/>
      <c r="S689" s="343"/>
      <c r="T689" s="343"/>
      <c r="U689" s="349"/>
      <c r="V689" s="346"/>
      <c r="W689" s="349"/>
      <c r="X689" s="346"/>
      <c r="Y689" s="419"/>
      <c r="Z689" s="355"/>
      <c r="AA689" s="355"/>
      <c r="AB689" s="413"/>
      <c r="AC689" s="434"/>
    </row>
    <row r="690" spans="1:29" s="130" customFormat="1" ht="15" hidden="1" x14ac:dyDescent="0.25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44"/>
      <c r="O690" s="423"/>
      <c r="P690" s="429"/>
      <c r="Q690" s="423"/>
      <c r="R690" s="429"/>
      <c r="S690" s="344"/>
      <c r="T690" s="344"/>
      <c r="U690" s="350"/>
      <c r="V690" s="347"/>
      <c r="W690" s="350"/>
      <c r="X690" s="347"/>
      <c r="Y690" s="420"/>
      <c r="Z690" s="356"/>
      <c r="AA690" s="356"/>
      <c r="AB690" s="414"/>
      <c r="AC690" s="435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42"/>
      <c r="O691" s="421"/>
      <c r="P691" s="427">
        <f>SUM(M691:M710)+N691+O691</f>
        <v>0</v>
      </c>
      <c r="Q691" s="421"/>
      <c r="R691" s="427">
        <f>'Mau B2'!L45</f>
        <v>40</v>
      </c>
      <c r="S691" s="342">
        <f>'[2]danh sach'!J45</f>
        <v>310</v>
      </c>
      <c r="T691" s="342">
        <f>'[3]danh sach'!R44</f>
        <v>62</v>
      </c>
      <c r="U691" s="348"/>
      <c r="V691" s="345">
        <f>U691</f>
        <v>0</v>
      </c>
      <c r="W691" s="348"/>
      <c r="X691" s="345">
        <f>W691</f>
        <v>0</v>
      </c>
      <c r="Y691" s="418">
        <f>ROUND((P691-T691),1)</f>
        <v>-62</v>
      </c>
      <c r="Z691" s="354">
        <f>IF(OR(SUM(V691:V710)="",SUM(Q691:Q710)=""),0,ROUND(IF(SUM(U691:U710)=500,(SUM(Q691:Q710)-SUM(V691:V710))/3.2,IF(SUM(U691:U710)=600,(SUM(Q691:Q710)-SUM(V691:V710))/2.8,0)),1))</f>
        <v>0</v>
      </c>
      <c r="AA691" s="354">
        <f>IF(OR(SUM(X691:X710)="",SUM(R691:R710)=""),0,ROUND(IF(SUM(W691:W710)=360,(SUM(R691:R710)-SUM(X691:X710))/3.2,IF(SUM(W691:W710)=260,(SUM(R691:R710)-SUM(X691:X710))/2.8,0)),1))</f>
        <v>0</v>
      </c>
      <c r="AB691" s="412"/>
      <c r="AC691" s="433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43"/>
      <c r="O692" s="422"/>
      <c r="P692" s="428"/>
      <c r="Q692" s="422"/>
      <c r="R692" s="428"/>
      <c r="S692" s="343"/>
      <c r="T692" s="343"/>
      <c r="U692" s="349"/>
      <c r="V692" s="346"/>
      <c r="W692" s="349"/>
      <c r="X692" s="346"/>
      <c r="Y692" s="419"/>
      <c r="Z692" s="355"/>
      <c r="AA692" s="355"/>
      <c r="AB692" s="413"/>
      <c r="AC692" s="434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43"/>
      <c r="O693" s="422"/>
      <c r="P693" s="428"/>
      <c r="Q693" s="422"/>
      <c r="R693" s="428"/>
      <c r="S693" s="343"/>
      <c r="T693" s="343"/>
      <c r="U693" s="349"/>
      <c r="V693" s="346"/>
      <c r="W693" s="349"/>
      <c r="X693" s="346"/>
      <c r="Y693" s="419"/>
      <c r="Z693" s="355"/>
      <c r="AA693" s="355"/>
      <c r="AB693" s="413"/>
      <c r="AC693" s="434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43"/>
      <c r="O694" s="422"/>
      <c r="P694" s="428"/>
      <c r="Q694" s="422"/>
      <c r="R694" s="428"/>
      <c r="S694" s="343"/>
      <c r="T694" s="343"/>
      <c r="U694" s="349"/>
      <c r="V694" s="346"/>
      <c r="W694" s="349"/>
      <c r="X694" s="346"/>
      <c r="Y694" s="419"/>
      <c r="Z694" s="355"/>
      <c r="AA694" s="355"/>
      <c r="AB694" s="413"/>
      <c r="AC694" s="434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43"/>
      <c r="O695" s="422"/>
      <c r="P695" s="428"/>
      <c r="Q695" s="422"/>
      <c r="R695" s="428"/>
      <c r="S695" s="343"/>
      <c r="T695" s="343"/>
      <c r="U695" s="349"/>
      <c r="V695" s="346"/>
      <c r="W695" s="349"/>
      <c r="X695" s="346"/>
      <c r="Y695" s="419"/>
      <c r="Z695" s="355"/>
      <c r="AA695" s="355"/>
      <c r="AB695" s="413"/>
      <c r="AC695" s="434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43"/>
      <c r="O696" s="422"/>
      <c r="P696" s="428"/>
      <c r="Q696" s="422"/>
      <c r="R696" s="428"/>
      <c r="S696" s="343"/>
      <c r="T696" s="343"/>
      <c r="U696" s="349"/>
      <c r="V696" s="346"/>
      <c r="W696" s="349"/>
      <c r="X696" s="346"/>
      <c r="Y696" s="419"/>
      <c r="Z696" s="355"/>
      <c r="AA696" s="355"/>
      <c r="AB696" s="413"/>
      <c r="AC696" s="434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43"/>
      <c r="O697" s="422"/>
      <c r="P697" s="428"/>
      <c r="Q697" s="422"/>
      <c r="R697" s="428"/>
      <c r="S697" s="343"/>
      <c r="T697" s="343"/>
      <c r="U697" s="349"/>
      <c r="V697" s="346"/>
      <c r="W697" s="349"/>
      <c r="X697" s="346"/>
      <c r="Y697" s="419"/>
      <c r="Z697" s="355"/>
      <c r="AA697" s="355"/>
      <c r="AB697" s="413"/>
      <c r="AC697" s="434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43"/>
      <c r="O698" s="422"/>
      <c r="P698" s="428"/>
      <c r="Q698" s="422"/>
      <c r="R698" s="428"/>
      <c r="S698" s="343"/>
      <c r="T698" s="343"/>
      <c r="U698" s="349"/>
      <c r="V698" s="346"/>
      <c r="W698" s="349"/>
      <c r="X698" s="346"/>
      <c r="Y698" s="419"/>
      <c r="Z698" s="355"/>
      <c r="AA698" s="355"/>
      <c r="AB698" s="413"/>
      <c r="AC698" s="434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43"/>
      <c r="O699" s="422"/>
      <c r="P699" s="428"/>
      <c r="Q699" s="422"/>
      <c r="R699" s="428"/>
      <c r="S699" s="343"/>
      <c r="T699" s="343"/>
      <c r="U699" s="349"/>
      <c r="V699" s="346"/>
      <c r="W699" s="349"/>
      <c r="X699" s="346"/>
      <c r="Y699" s="419"/>
      <c r="Z699" s="355"/>
      <c r="AA699" s="355"/>
      <c r="AB699" s="413"/>
      <c r="AC699" s="434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43"/>
      <c r="O700" s="422"/>
      <c r="P700" s="428"/>
      <c r="Q700" s="422"/>
      <c r="R700" s="428"/>
      <c r="S700" s="343"/>
      <c r="T700" s="343"/>
      <c r="U700" s="349"/>
      <c r="V700" s="346"/>
      <c r="W700" s="349"/>
      <c r="X700" s="346"/>
      <c r="Y700" s="419"/>
      <c r="Z700" s="355"/>
      <c r="AA700" s="355"/>
      <c r="AB700" s="413"/>
      <c r="AC700" s="434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43"/>
      <c r="O701" s="422"/>
      <c r="P701" s="428"/>
      <c r="Q701" s="422"/>
      <c r="R701" s="428"/>
      <c r="S701" s="343"/>
      <c r="T701" s="343"/>
      <c r="U701" s="349"/>
      <c r="V701" s="346"/>
      <c r="W701" s="349"/>
      <c r="X701" s="346"/>
      <c r="Y701" s="419"/>
      <c r="Z701" s="355"/>
      <c r="AA701" s="355"/>
      <c r="AB701" s="413"/>
      <c r="AC701" s="434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43"/>
      <c r="O702" s="422"/>
      <c r="P702" s="428"/>
      <c r="Q702" s="422"/>
      <c r="R702" s="428"/>
      <c r="S702" s="343"/>
      <c r="T702" s="343"/>
      <c r="U702" s="349"/>
      <c r="V702" s="346"/>
      <c r="W702" s="349"/>
      <c r="X702" s="346"/>
      <c r="Y702" s="419"/>
      <c r="Z702" s="355"/>
      <c r="AA702" s="355"/>
      <c r="AB702" s="413"/>
      <c r="AC702" s="434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43"/>
      <c r="O703" s="422"/>
      <c r="P703" s="428"/>
      <c r="Q703" s="422"/>
      <c r="R703" s="428"/>
      <c r="S703" s="343"/>
      <c r="T703" s="343"/>
      <c r="U703" s="349"/>
      <c r="V703" s="346"/>
      <c r="W703" s="349"/>
      <c r="X703" s="346"/>
      <c r="Y703" s="419"/>
      <c r="Z703" s="355"/>
      <c r="AA703" s="355"/>
      <c r="AB703" s="413"/>
      <c r="AC703" s="434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43"/>
      <c r="O704" s="422"/>
      <c r="P704" s="428"/>
      <c r="Q704" s="422"/>
      <c r="R704" s="428"/>
      <c r="S704" s="343"/>
      <c r="T704" s="343"/>
      <c r="U704" s="349"/>
      <c r="V704" s="346"/>
      <c r="W704" s="349"/>
      <c r="X704" s="346"/>
      <c r="Y704" s="419"/>
      <c r="Z704" s="355"/>
      <c r="AA704" s="355"/>
      <c r="AB704" s="413"/>
      <c r="AC704" s="434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43"/>
      <c r="O705" s="422"/>
      <c r="P705" s="428"/>
      <c r="Q705" s="422"/>
      <c r="R705" s="428"/>
      <c r="S705" s="343"/>
      <c r="T705" s="343"/>
      <c r="U705" s="349"/>
      <c r="V705" s="346"/>
      <c r="W705" s="349"/>
      <c r="X705" s="346"/>
      <c r="Y705" s="419"/>
      <c r="Z705" s="355"/>
      <c r="AA705" s="355"/>
      <c r="AB705" s="413"/>
      <c r="AC705" s="434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43"/>
      <c r="O706" s="422"/>
      <c r="P706" s="428"/>
      <c r="Q706" s="422"/>
      <c r="R706" s="428"/>
      <c r="S706" s="343"/>
      <c r="T706" s="343"/>
      <c r="U706" s="349"/>
      <c r="V706" s="346"/>
      <c r="W706" s="349"/>
      <c r="X706" s="346"/>
      <c r="Y706" s="419"/>
      <c r="Z706" s="355"/>
      <c r="AA706" s="355"/>
      <c r="AB706" s="413"/>
      <c r="AC706" s="434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43"/>
      <c r="O707" s="422"/>
      <c r="P707" s="428"/>
      <c r="Q707" s="422"/>
      <c r="R707" s="428"/>
      <c r="S707" s="343"/>
      <c r="T707" s="343"/>
      <c r="U707" s="349"/>
      <c r="V707" s="346"/>
      <c r="W707" s="349"/>
      <c r="X707" s="346"/>
      <c r="Y707" s="419"/>
      <c r="Z707" s="355"/>
      <c r="AA707" s="355"/>
      <c r="AB707" s="413"/>
      <c r="AC707" s="434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43"/>
      <c r="O708" s="422"/>
      <c r="P708" s="428"/>
      <c r="Q708" s="422"/>
      <c r="R708" s="428"/>
      <c r="S708" s="343"/>
      <c r="T708" s="343"/>
      <c r="U708" s="349"/>
      <c r="V708" s="346"/>
      <c r="W708" s="349"/>
      <c r="X708" s="346"/>
      <c r="Y708" s="419"/>
      <c r="Z708" s="355"/>
      <c r="AA708" s="355"/>
      <c r="AB708" s="413"/>
      <c r="AC708" s="434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43"/>
      <c r="O709" s="422"/>
      <c r="P709" s="428"/>
      <c r="Q709" s="422"/>
      <c r="R709" s="428"/>
      <c r="S709" s="343"/>
      <c r="T709" s="343"/>
      <c r="U709" s="349"/>
      <c r="V709" s="346"/>
      <c r="W709" s="349"/>
      <c r="X709" s="346"/>
      <c r="Y709" s="419"/>
      <c r="Z709" s="355"/>
      <c r="AA709" s="355"/>
      <c r="AB709" s="413"/>
      <c r="AC709" s="434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44"/>
      <c r="O710" s="423"/>
      <c r="P710" s="429"/>
      <c r="Q710" s="423"/>
      <c r="R710" s="429"/>
      <c r="S710" s="344"/>
      <c r="T710" s="344"/>
      <c r="U710" s="350"/>
      <c r="V710" s="347"/>
      <c r="W710" s="350"/>
      <c r="X710" s="347"/>
      <c r="Y710" s="420"/>
      <c r="Z710" s="356"/>
      <c r="AA710" s="356"/>
      <c r="AB710" s="414"/>
      <c r="AC710" s="435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42"/>
      <c r="O711" s="421"/>
      <c r="P711" s="427">
        <f>SUM(M711:M730)+N711+O711</f>
        <v>0</v>
      </c>
      <c r="Q711" s="421"/>
      <c r="R711" s="427">
        <f>'Mau B2'!L46</f>
        <v>40</v>
      </c>
      <c r="S711" s="342">
        <f>'[2]danh sach'!J46</f>
        <v>310</v>
      </c>
      <c r="T711" s="342">
        <f>'[3]danh sach'!R45</f>
        <v>77.5</v>
      </c>
      <c r="U711" s="348"/>
      <c r="V711" s="345">
        <f>U711</f>
        <v>0</v>
      </c>
      <c r="W711" s="348"/>
      <c r="X711" s="345">
        <f>W711</f>
        <v>0</v>
      </c>
      <c r="Y711" s="418">
        <f>ROUND((P711-T711),1)</f>
        <v>-77.5</v>
      </c>
      <c r="Z711" s="354">
        <f>IF(OR(SUM(V711:V730)="",SUM(Q711:Q730)=""),0,ROUND(IF(SUM(U711:U730)=500,(SUM(Q711:Q730)-SUM(V711:V730))/3.2,IF(SUM(U711:U730)=600,(SUM(Q711:Q730)-SUM(V711:V730))/2.8,0)),1))</f>
        <v>0</v>
      </c>
      <c r="AA711" s="354">
        <f>IF(OR(SUM(X711:X730)="",SUM(R711:R730)=""),0,ROUND(IF(SUM(W711:W730)=360,(SUM(R711:R730)-SUM(X711:X730))/3.2,IF(SUM(W711:W730)=260,(SUM(R711:R730)-SUM(X711:X730))/2.8,0)),1))</f>
        <v>0</v>
      </c>
      <c r="AB711" s="412"/>
      <c r="AC711" s="433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43"/>
      <c r="O712" s="422"/>
      <c r="P712" s="428"/>
      <c r="Q712" s="422"/>
      <c r="R712" s="428"/>
      <c r="S712" s="343"/>
      <c r="T712" s="343"/>
      <c r="U712" s="349"/>
      <c r="V712" s="346"/>
      <c r="W712" s="349"/>
      <c r="X712" s="346"/>
      <c r="Y712" s="419"/>
      <c r="Z712" s="355"/>
      <c r="AA712" s="355"/>
      <c r="AB712" s="413"/>
      <c r="AC712" s="434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43"/>
      <c r="O713" s="422"/>
      <c r="P713" s="428"/>
      <c r="Q713" s="422"/>
      <c r="R713" s="428"/>
      <c r="S713" s="343"/>
      <c r="T713" s="343"/>
      <c r="U713" s="349"/>
      <c r="V713" s="346"/>
      <c r="W713" s="349"/>
      <c r="X713" s="346"/>
      <c r="Y713" s="419"/>
      <c r="Z713" s="355"/>
      <c r="AA713" s="355"/>
      <c r="AB713" s="413"/>
      <c r="AC713" s="434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43"/>
      <c r="O714" s="422"/>
      <c r="P714" s="428"/>
      <c r="Q714" s="422"/>
      <c r="R714" s="428"/>
      <c r="S714" s="343"/>
      <c r="T714" s="343"/>
      <c r="U714" s="349"/>
      <c r="V714" s="346"/>
      <c r="W714" s="349"/>
      <c r="X714" s="346"/>
      <c r="Y714" s="419"/>
      <c r="Z714" s="355"/>
      <c r="AA714" s="355"/>
      <c r="AB714" s="413"/>
      <c r="AC714" s="434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43"/>
      <c r="O715" s="422"/>
      <c r="P715" s="428"/>
      <c r="Q715" s="422"/>
      <c r="R715" s="428"/>
      <c r="S715" s="343"/>
      <c r="T715" s="343"/>
      <c r="U715" s="349"/>
      <c r="V715" s="346"/>
      <c r="W715" s="349"/>
      <c r="X715" s="346"/>
      <c r="Y715" s="419"/>
      <c r="Z715" s="355"/>
      <c r="AA715" s="355"/>
      <c r="AB715" s="413"/>
      <c r="AC715" s="434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43"/>
      <c r="O716" s="422"/>
      <c r="P716" s="428"/>
      <c r="Q716" s="422"/>
      <c r="R716" s="428"/>
      <c r="S716" s="343"/>
      <c r="T716" s="343"/>
      <c r="U716" s="349"/>
      <c r="V716" s="346"/>
      <c r="W716" s="349"/>
      <c r="X716" s="346"/>
      <c r="Y716" s="419"/>
      <c r="Z716" s="355"/>
      <c r="AA716" s="355"/>
      <c r="AB716" s="413"/>
      <c r="AC716" s="434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43"/>
      <c r="O717" s="422"/>
      <c r="P717" s="428"/>
      <c r="Q717" s="422"/>
      <c r="R717" s="428"/>
      <c r="S717" s="343"/>
      <c r="T717" s="343"/>
      <c r="U717" s="349"/>
      <c r="V717" s="346"/>
      <c r="W717" s="349"/>
      <c r="X717" s="346"/>
      <c r="Y717" s="419"/>
      <c r="Z717" s="355"/>
      <c r="AA717" s="355"/>
      <c r="AB717" s="413"/>
      <c r="AC717" s="434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43"/>
      <c r="O718" s="422"/>
      <c r="P718" s="428"/>
      <c r="Q718" s="422"/>
      <c r="R718" s="428"/>
      <c r="S718" s="343"/>
      <c r="T718" s="343"/>
      <c r="U718" s="349"/>
      <c r="V718" s="346"/>
      <c r="W718" s="349"/>
      <c r="X718" s="346"/>
      <c r="Y718" s="419"/>
      <c r="Z718" s="355"/>
      <c r="AA718" s="355"/>
      <c r="AB718" s="413"/>
      <c r="AC718" s="434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43"/>
      <c r="O719" s="422"/>
      <c r="P719" s="428"/>
      <c r="Q719" s="422"/>
      <c r="R719" s="428"/>
      <c r="S719" s="343"/>
      <c r="T719" s="343"/>
      <c r="U719" s="349"/>
      <c r="V719" s="346"/>
      <c r="W719" s="349"/>
      <c r="X719" s="346"/>
      <c r="Y719" s="419"/>
      <c r="Z719" s="355"/>
      <c r="AA719" s="355"/>
      <c r="AB719" s="413"/>
      <c r="AC719" s="434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43"/>
      <c r="O720" s="422"/>
      <c r="P720" s="428"/>
      <c r="Q720" s="422"/>
      <c r="R720" s="428"/>
      <c r="S720" s="343"/>
      <c r="T720" s="343"/>
      <c r="U720" s="349"/>
      <c r="V720" s="346"/>
      <c r="W720" s="349"/>
      <c r="X720" s="346"/>
      <c r="Y720" s="419"/>
      <c r="Z720" s="355"/>
      <c r="AA720" s="355"/>
      <c r="AB720" s="413"/>
      <c r="AC720" s="434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43"/>
      <c r="O721" s="422"/>
      <c r="P721" s="428"/>
      <c r="Q721" s="422"/>
      <c r="R721" s="428"/>
      <c r="S721" s="343"/>
      <c r="T721" s="343"/>
      <c r="U721" s="349"/>
      <c r="V721" s="346"/>
      <c r="W721" s="349"/>
      <c r="X721" s="346"/>
      <c r="Y721" s="419"/>
      <c r="Z721" s="355"/>
      <c r="AA721" s="355"/>
      <c r="AB721" s="413"/>
      <c r="AC721" s="434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43"/>
      <c r="O722" s="422"/>
      <c r="P722" s="428"/>
      <c r="Q722" s="422"/>
      <c r="R722" s="428"/>
      <c r="S722" s="343"/>
      <c r="T722" s="343"/>
      <c r="U722" s="349"/>
      <c r="V722" s="346"/>
      <c r="W722" s="349"/>
      <c r="X722" s="346"/>
      <c r="Y722" s="419"/>
      <c r="Z722" s="355"/>
      <c r="AA722" s="355"/>
      <c r="AB722" s="413"/>
      <c r="AC722" s="434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43"/>
      <c r="O723" s="422"/>
      <c r="P723" s="428"/>
      <c r="Q723" s="422"/>
      <c r="R723" s="428"/>
      <c r="S723" s="343"/>
      <c r="T723" s="343"/>
      <c r="U723" s="349"/>
      <c r="V723" s="346"/>
      <c r="W723" s="349"/>
      <c r="X723" s="346"/>
      <c r="Y723" s="419"/>
      <c r="Z723" s="355"/>
      <c r="AA723" s="355"/>
      <c r="AB723" s="413"/>
      <c r="AC723" s="434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43"/>
      <c r="O724" s="422"/>
      <c r="P724" s="428"/>
      <c r="Q724" s="422"/>
      <c r="R724" s="428"/>
      <c r="S724" s="343"/>
      <c r="T724" s="343"/>
      <c r="U724" s="349"/>
      <c r="V724" s="346"/>
      <c r="W724" s="349"/>
      <c r="X724" s="346"/>
      <c r="Y724" s="419"/>
      <c r="Z724" s="355"/>
      <c r="AA724" s="355"/>
      <c r="AB724" s="413"/>
      <c r="AC724" s="434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43"/>
      <c r="O725" s="422"/>
      <c r="P725" s="428"/>
      <c r="Q725" s="422"/>
      <c r="R725" s="428"/>
      <c r="S725" s="343"/>
      <c r="T725" s="343"/>
      <c r="U725" s="349"/>
      <c r="V725" s="346"/>
      <c r="W725" s="349"/>
      <c r="X725" s="346"/>
      <c r="Y725" s="419"/>
      <c r="Z725" s="355"/>
      <c r="AA725" s="355"/>
      <c r="AB725" s="413"/>
      <c r="AC725" s="434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43"/>
      <c r="O726" s="422"/>
      <c r="P726" s="428"/>
      <c r="Q726" s="422"/>
      <c r="R726" s="428"/>
      <c r="S726" s="343"/>
      <c r="T726" s="343"/>
      <c r="U726" s="349"/>
      <c r="V726" s="346"/>
      <c r="W726" s="349"/>
      <c r="X726" s="346"/>
      <c r="Y726" s="419"/>
      <c r="Z726" s="355"/>
      <c r="AA726" s="355"/>
      <c r="AB726" s="413"/>
      <c r="AC726" s="434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43"/>
      <c r="O727" s="422"/>
      <c r="P727" s="428"/>
      <c r="Q727" s="422"/>
      <c r="R727" s="428"/>
      <c r="S727" s="343"/>
      <c r="T727" s="343"/>
      <c r="U727" s="349"/>
      <c r="V727" s="346"/>
      <c r="W727" s="349"/>
      <c r="X727" s="346"/>
      <c r="Y727" s="419"/>
      <c r="Z727" s="355"/>
      <c r="AA727" s="355"/>
      <c r="AB727" s="413"/>
      <c r="AC727" s="434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43"/>
      <c r="O728" s="422"/>
      <c r="P728" s="428"/>
      <c r="Q728" s="422"/>
      <c r="R728" s="428"/>
      <c r="S728" s="343"/>
      <c r="T728" s="343"/>
      <c r="U728" s="349"/>
      <c r="V728" s="346"/>
      <c r="W728" s="349"/>
      <c r="X728" s="346"/>
      <c r="Y728" s="419"/>
      <c r="Z728" s="355"/>
      <c r="AA728" s="355"/>
      <c r="AB728" s="413"/>
      <c r="AC728" s="434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43"/>
      <c r="O729" s="422"/>
      <c r="P729" s="428"/>
      <c r="Q729" s="422"/>
      <c r="R729" s="428"/>
      <c r="S729" s="343"/>
      <c r="T729" s="343"/>
      <c r="U729" s="349"/>
      <c r="V729" s="346"/>
      <c r="W729" s="349"/>
      <c r="X729" s="346"/>
      <c r="Y729" s="419"/>
      <c r="Z729" s="355"/>
      <c r="AA729" s="355"/>
      <c r="AB729" s="413"/>
      <c r="AC729" s="434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44"/>
      <c r="O730" s="423"/>
      <c r="P730" s="429"/>
      <c r="Q730" s="423"/>
      <c r="R730" s="429"/>
      <c r="S730" s="344"/>
      <c r="T730" s="344"/>
      <c r="U730" s="350"/>
      <c r="V730" s="347"/>
      <c r="W730" s="350"/>
      <c r="X730" s="347"/>
      <c r="Y730" s="420"/>
      <c r="Z730" s="356"/>
      <c r="AA730" s="356"/>
      <c r="AB730" s="414"/>
      <c r="AC730" s="435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2"/>
        <v>0</v>
      </c>
      <c r="N731" s="342"/>
      <c r="O731" s="421"/>
      <c r="P731" s="427">
        <f>SUM(M731:M750)+N731+O731</f>
        <v>0</v>
      </c>
      <c r="Q731" s="421"/>
      <c r="R731" s="427">
        <f>'Mau B2'!L47</f>
        <v>48</v>
      </c>
      <c r="S731" s="342">
        <f>'[2]danh sach'!J47</f>
        <v>310</v>
      </c>
      <c r="T731" s="342">
        <f>'[3]danh sach'!R46</f>
        <v>93</v>
      </c>
      <c r="U731" s="348"/>
      <c r="V731" s="345">
        <f>U731</f>
        <v>0</v>
      </c>
      <c r="W731" s="348"/>
      <c r="X731" s="345">
        <f>W731</f>
        <v>0</v>
      </c>
      <c r="Y731" s="418">
        <f>ROUND((P731-T731),1)</f>
        <v>-93</v>
      </c>
      <c r="Z731" s="354">
        <f>IF(OR(SUM(V731:V750)="",SUM(Q731:Q750)=""),0,ROUND(IF(SUM(U731:U750)=500,(SUM(Q731:Q750)-SUM(V731:V750))/3.2,IF(SUM(U731:U750)=600,(SUM(Q731:Q750)-SUM(V731:V750))/2.8,0)),1))</f>
        <v>0</v>
      </c>
      <c r="AA731" s="354">
        <f>IF(OR(SUM(X731:X750)="",SUM(R731:R750)=""),0,ROUND(IF(SUM(W731:W750)=360,(SUM(R731:R750)-SUM(X731:X750))/3.2,IF(SUM(W731:W750)=260,(SUM(R731:R750)-SUM(X731:X750))/2.8,0)),1))</f>
        <v>0</v>
      </c>
      <c r="AB731" s="412"/>
      <c r="AC731" s="433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2"/>
        <v>0</v>
      </c>
      <c r="N732" s="343"/>
      <c r="O732" s="422"/>
      <c r="P732" s="428"/>
      <c r="Q732" s="422"/>
      <c r="R732" s="428"/>
      <c r="S732" s="343"/>
      <c r="T732" s="343"/>
      <c r="U732" s="349"/>
      <c r="V732" s="346"/>
      <c r="W732" s="349"/>
      <c r="X732" s="346"/>
      <c r="Y732" s="419"/>
      <c r="Z732" s="355"/>
      <c r="AA732" s="355"/>
      <c r="AB732" s="413"/>
      <c r="AC732" s="434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43"/>
      <c r="O733" s="422"/>
      <c r="P733" s="428"/>
      <c r="Q733" s="422"/>
      <c r="R733" s="428"/>
      <c r="S733" s="343"/>
      <c r="T733" s="343"/>
      <c r="U733" s="349"/>
      <c r="V733" s="346"/>
      <c r="W733" s="349"/>
      <c r="X733" s="346"/>
      <c r="Y733" s="419"/>
      <c r="Z733" s="355"/>
      <c r="AA733" s="355"/>
      <c r="AB733" s="413"/>
      <c r="AC733" s="434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43"/>
      <c r="O734" s="422"/>
      <c r="P734" s="428"/>
      <c r="Q734" s="422"/>
      <c r="R734" s="428"/>
      <c r="S734" s="343"/>
      <c r="T734" s="343"/>
      <c r="U734" s="349"/>
      <c r="V734" s="346"/>
      <c r="W734" s="349"/>
      <c r="X734" s="346"/>
      <c r="Y734" s="419"/>
      <c r="Z734" s="355"/>
      <c r="AA734" s="355"/>
      <c r="AB734" s="413"/>
      <c r="AC734" s="434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43"/>
      <c r="O735" s="422"/>
      <c r="P735" s="428"/>
      <c r="Q735" s="422"/>
      <c r="R735" s="428"/>
      <c r="S735" s="343"/>
      <c r="T735" s="343"/>
      <c r="U735" s="349"/>
      <c r="V735" s="346"/>
      <c r="W735" s="349"/>
      <c r="X735" s="346"/>
      <c r="Y735" s="419"/>
      <c r="Z735" s="355"/>
      <c r="AA735" s="355"/>
      <c r="AB735" s="413"/>
      <c r="AC735" s="434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43"/>
      <c r="O736" s="422"/>
      <c r="P736" s="428"/>
      <c r="Q736" s="422"/>
      <c r="R736" s="428"/>
      <c r="S736" s="343"/>
      <c r="T736" s="343"/>
      <c r="U736" s="349"/>
      <c r="V736" s="346"/>
      <c r="W736" s="349"/>
      <c r="X736" s="346"/>
      <c r="Y736" s="419"/>
      <c r="Z736" s="355"/>
      <c r="AA736" s="355"/>
      <c r="AB736" s="413"/>
      <c r="AC736" s="434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43"/>
      <c r="O737" s="422"/>
      <c r="P737" s="428"/>
      <c r="Q737" s="422"/>
      <c r="R737" s="428"/>
      <c r="S737" s="343"/>
      <c r="T737" s="343"/>
      <c r="U737" s="349"/>
      <c r="V737" s="346"/>
      <c r="W737" s="349"/>
      <c r="X737" s="346"/>
      <c r="Y737" s="419"/>
      <c r="Z737" s="355"/>
      <c r="AA737" s="355"/>
      <c r="AB737" s="413"/>
      <c r="AC737" s="434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43"/>
      <c r="O738" s="422"/>
      <c r="P738" s="428"/>
      <c r="Q738" s="422"/>
      <c r="R738" s="428"/>
      <c r="S738" s="343"/>
      <c r="T738" s="343"/>
      <c r="U738" s="349"/>
      <c r="V738" s="346"/>
      <c r="W738" s="349"/>
      <c r="X738" s="346"/>
      <c r="Y738" s="419"/>
      <c r="Z738" s="355"/>
      <c r="AA738" s="355"/>
      <c r="AB738" s="413"/>
      <c r="AC738" s="434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43"/>
      <c r="O739" s="422"/>
      <c r="P739" s="428"/>
      <c r="Q739" s="422"/>
      <c r="R739" s="428"/>
      <c r="S739" s="343"/>
      <c r="T739" s="343"/>
      <c r="U739" s="349"/>
      <c r="V739" s="346"/>
      <c r="W739" s="349"/>
      <c r="X739" s="346"/>
      <c r="Y739" s="419"/>
      <c r="Z739" s="355"/>
      <c r="AA739" s="355"/>
      <c r="AB739" s="413"/>
      <c r="AC739" s="434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43"/>
      <c r="O740" s="422"/>
      <c r="P740" s="428"/>
      <c r="Q740" s="422"/>
      <c r="R740" s="428"/>
      <c r="S740" s="343"/>
      <c r="T740" s="343"/>
      <c r="U740" s="349"/>
      <c r="V740" s="346"/>
      <c r="W740" s="349"/>
      <c r="X740" s="346"/>
      <c r="Y740" s="419"/>
      <c r="Z740" s="355"/>
      <c r="AA740" s="355"/>
      <c r="AB740" s="413"/>
      <c r="AC740" s="434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43"/>
      <c r="O741" s="422"/>
      <c r="P741" s="428"/>
      <c r="Q741" s="422"/>
      <c r="R741" s="428"/>
      <c r="S741" s="343"/>
      <c r="T741" s="343"/>
      <c r="U741" s="349"/>
      <c r="V741" s="346"/>
      <c r="W741" s="349"/>
      <c r="X741" s="346"/>
      <c r="Y741" s="419"/>
      <c r="Z741" s="355"/>
      <c r="AA741" s="355"/>
      <c r="AB741" s="413"/>
      <c r="AC741" s="434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43"/>
      <c r="O742" s="422"/>
      <c r="P742" s="428"/>
      <c r="Q742" s="422"/>
      <c r="R742" s="428"/>
      <c r="S742" s="343"/>
      <c r="T742" s="343"/>
      <c r="U742" s="349"/>
      <c r="V742" s="346"/>
      <c r="W742" s="349"/>
      <c r="X742" s="346"/>
      <c r="Y742" s="419"/>
      <c r="Z742" s="355"/>
      <c r="AA742" s="355"/>
      <c r="AB742" s="413"/>
      <c r="AC742" s="434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43"/>
      <c r="O743" s="422"/>
      <c r="P743" s="428"/>
      <c r="Q743" s="422"/>
      <c r="R743" s="428"/>
      <c r="S743" s="343"/>
      <c r="T743" s="343"/>
      <c r="U743" s="349"/>
      <c r="V743" s="346"/>
      <c r="W743" s="349"/>
      <c r="X743" s="346"/>
      <c r="Y743" s="419"/>
      <c r="Z743" s="355"/>
      <c r="AA743" s="355"/>
      <c r="AB743" s="413"/>
      <c r="AC743" s="434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43"/>
      <c r="O744" s="422"/>
      <c r="P744" s="428"/>
      <c r="Q744" s="422"/>
      <c r="R744" s="428"/>
      <c r="S744" s="343"/>
      <c r="T744" s="343"/>
      <c r="U744" s="349"/>
      <c r="V744" s="346"/>
      <c r="W744" s="349"/>
      <c r="X744" s="346"/>
      <c r="Y744" s="419"/>
      <c r="Z744" s="355"/>
      <c r="AA744" s="355"/>
      <c r="AB744" s="413"/>
      <c r="AC744" s="434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43"/>
      <c r="O745" s="422"/>
      <c r="P745" s="428"/>
      <c r="Q745" s="422"/>
      <c r="R745" s="428"/>
      <c r="S745" s="343"/>
      <c r="T745" s="343"/>
      <c r="U745" s="349"/>
      <c r="V745" s="346"/>
      <c r="W745" s="349"/>
      <c r="X745" s="346"/>
      <c r="Y745" s="419"/>
      <c r="Z745" s="355"/>
      <c r="AA745" s="355"/>
      <c r="AB745" s="413"/>
      <c r="AC745" s="434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43"/>
      <c r="O746" s="422"/>
      <c r="P746" s="428"/>
      <c r="Q746" s="422"/>
      <c r="R746" s="428"/>
      <c r="S746" s="343"/>
      <c r="T746" s="343"/>
      <c r="U746" s="349"/>
      <c r="V746" s="346"/>
      <c r="W746" s="349"/>
      <c r="X746" s="346"/>
      <c r="Y746" s="419"/>
      <c r="Z746" s="355"/>
      <c r="AA746" s="355"/>
      <c r="AB746" s="413"/>
      <c r="AC746" s="434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43"/>
      <c r="O747" s="422"/>
      <c r="P747" s="428"/>
      <c r="Q747" s="422"/>
      <c r="R747" s="428"/>
      <c r="S747" s="343"/>
      <c r="T747" s="343"/>
      <c r="U747" s="349"/>
      <c r="V747" s="346"/>
      <c r="W747" s="349"/>
      <c r="X747" s="346"/>
      <c r="Y747" s="419"/>
      <c r="Z747" s="355"/>
      <c r="AA747" s="355"/>
      <c r="AB747" s="413"/>
      <c r="AC747" s="434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43"/>
      <c r="O748" s="422"/>
      <c r="P748" s="428"/>
      <c r="Q748" s="422"/>
      <c r="R748" s="428"/>
      <c r="S748" s="343"/>
      <c r="T748" s="343"/>
      <c r="U748" s="349"/>
      <c r="V748" s="346"/>
      <c r="W748" s="349"/>
      <c r="X748" s="346"/>
      <c r="Y748" s="419"/>
      <c r="Z748" s="355"/>
      <c r="AA748" s="355"/>
      <c r="AB748" s="413"/>
      <c r="AC748" s="434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43"/>
      <c r="O749" s="422"/>
      <c r="P749" s="428"/>
      <c r="Q749" s="422"/>
      <c r="R749" s="428"/>
      <c r="S749" s="343"/>
      <c r="T749" s="343"/>
      <c r="U749" s="349"/>
      <c r="V749" s="346"/>
      <c r="W749" s="349"/>
      <c r="X749" s="346"/>
      <c r="Y749" s="419"/>
      <c r="Z749" s="355"/>
      <c r="AA749" s="355"/>
      <c r="AB749" s="413"/>
      <c r="AC749" s="434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44"/>
      <c r="O750" s="423"/>
      <c r="P750" s="429"/>
      <c r="Q750" s="423"/>
      <c r="R750" s="429"/>
      <c r="S750" s="344"/>
      <c r="T750" s="344"/>
      <c r="U750" s="350"/>
      <c r="V750" s="347"/>
      <c r="W750" s="350"/>
      <c r="X750" s="347"/>
      <c r="Y750" s="420"/>
      <c r="Z750" s="356"/>
      <c r="AA750" s="356"/>
      <c r="AB750" s="414"/>
      <c r="AC750" s="435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42"/>
      <c r="O751" s="421"/>
      <c r="P751" s="427">
        <f>SUM(M751:M770)+N751+O751</f>
        <v>0</v>
      </c>
      <c r="Q751" s="421"/>
      <c r="R751" s="427">
        <f>'Mau B2'!L48</f>
        <v>40</v>
      </c>
      <c r="S751" s="342">
        <f>'[2]danh sach'!J48</f>
        <v>290</v>
      </c>
      <c r="T751" s="342">
        <f>'[3]danh sach'!R47</f>
        <v>87</v>
      </c>
      <c r="U751" s="348"/>
      <c r="V751" s="345">
        <f>U751</f>
        <v>0</v>
      </c>
      <c r="W751" s="348"/>
      <c r="X751" s="345">
        <f>W751</f>
        <v>0</v>
      </c>
      <c r="Y751" s="418">
        <f>ROUND((P751-T751),1)</f>
        <v>-87</v>
      </c>
      <c r="Z751" s="354">
        <f>IF(OR(SUM(V751:V770)="",SUM(Q751:Q770)=""),0,ROUND(IF(SUM(U751:U770)=500,(SUM(Q751:Q770)-SUM(V751:V770))/3.2,IF(SUM(U751:U770)=600,(SUM(Q751:Q770)-SUM(V751:V770))/2.8,0)),1))</f>
        <v>0</v>
      </c>
      <c r="AA751" s="354">
        <f>IF(OR(SUM(X751:X770)="",SUM(R751:R770)=""),0,ROUND(IF(SUM(W751:W770)=360,(SUM(R751:R770)-SUM(X751:X770))/3.2,IF(SUM(W751:W770)=260,(SUM(R751:R770)-SUM(X751:X770))/2.8,0)),1))</f>
        <v>0</v>
      </c>
      <c r="AB751" s="412"/>
      <c r="AC751" s="433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43"/>
      <c r="O752" s="422"/>
      <c r="P752" s="428"/>
      <c r="Q752" s="422"/>
      <c r="R752" s="428"/>
      <c r="S752" s="343"/>
      <c r="T752" s="343"/>
      <c r="U752" s="349"/>
      <c r="V752" s="346"/>
      <c r="W752" s="349"/>
      <c r="X752" s="346"/>
      <c r="Y752" s="419"/>
      <c r="Z752" s="355"/>
      <c r="AA752" s="355"/>
      <c r="AB752" s="413"/>
      <c r="AC752" s="434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43"/>
      <c r="O753" s="422"/>
      <c r="P753" s="428"/>
      <c r="Q753" s="422"/>
      <c r="R753" s="428"/>
      <c r="S753" s="343"/>
      <c r="T753" s="343"/>
      <c r="U753" s="349"/>
      <c r="V753" s="346"/>
      <c r="W753" s="349"/>
      <c r="X753" s="346"/>
      <c r="Y753" s="419"/>
      <c r="Z753" s="355"/>
      <c r="AA753" s="355"/>
      <c r="AB753" s="413"/>
      <c r="AC753" s="434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43"/>
      <c r="O754" s="422"/>
      <c r="P754" s="428"/>
      <c r="Q754" s="422"/>
      <c r="R754" s="428"/>
      <c r="S754" s="343"/>
      <c r="T754" s="343"/>
      <c r="U754" s="349"/>
      <c r="V754" s="346"/>
      <c r="W754" s="349"/>
      <c r="X754" s="346"/>
      <c r="Y754" s="419"/>
      <c r="Z754" s="355"/>
      <c r="AA754" s="355"/>
      <c r="AB754" s="413"/>
      <c r="AC754" s="434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43"/>
      <c r="O755" s="422"/>
      <c r="P755" s="428"/>
      <c r="Q755" s="422"/>
      <c r="R755" s="428"/>
      <c r="S755" s="343"/>
      <c r="T755" s="343"/>
      <c r="U755" s="349"/>
      <c r="V755" s="346"/>
      <c r="W755" s="349"/>
      <c r="X755" s="346"/>
      <c r="Y755" s="419"/>
      <c r="Z755" s="355"/>
      <c r="AA755" s="355"/>
      <c r="AB755" s="413"/>
      <c r="AC755" s="434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43"/>
      <c r="O756" s="422"/>
      <c r="P756" s="428"/>
      <c r="Q756" s="422"/>
      <c r="R756" s="428"/>
      <c r="S756" s="343"/>
      <c r="T756" s="343"/>
      <c r="U756" s="349"/>
      <c r="V756" s="346"/>
      <c r="W756" s="349"/>
      <c r="X756" s="346"/>
      <c r="Y756" s="419"/>
      <c r="Z756" s="355"/>
      <c r="AA756" s="355"/>
      <c r="AB756" s="413"/>
      <c r="AC756" s="434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43"/>
      <c r="O757" s="422"/>
      <c r="P757" s="428"/>
      <c r="Q757" s="422"/>
      <c r="R757" s="428"/>
      <c r="S757" s="343"/>
      <c r="T757" s="343"/>
      <c r="U757" s="349"/>
      <c r="V757" s="346"/>
      <c r="W757" s="349"/>
      <c r="X757" s="346"/>
      <c r="Y757" s="419"/>
      <c r="Z757" s="355"/>
      <c r="AA757" s="355"/>
      <c r="AB757" s="413"/>
      <c r="AC757" s="434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43"/>
      <c r="O758" s="422"/>
      <c r="P758" s="428"/>
      <c r="Q758" s="422"/>
      <c r="R758" s="428"/>
      <c r="S758" s="343"/>
      <c r="T758" s="343"/>
      <c r="U758" s="349"/>
      <c r="V758" s="346"/>
      <c r="W758" s="349"/>
      <c r="X758" s="346"/>
      <c r="Y758" s="419"/>
      <c r="Z758" s="355"/>
      <c r="AA758" s="355"/>
      <c r="AB758" s="413"/>
      <c r="AC758" s="434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43"/>
      <c r="O759" s="422"/>
      <c r="P759" s="428"/>
      <c r="Q759" s="422"/>
      <c r="R759" s="428"/>
      <c r="S759" s="343"/>
      <c r="T759" s="343"/>
      <c r="U759" s="349"/>
      <c r="V759" s="346"/>
      <c r="W759" s="349"/>
      <c r="X759" s="346"/>
      <c r="Y759" s="419"/>
      <c r="Z759" s="355"/>
      <c r="AA759" s="355"/>
      <c r="AB759" s="413"/>
      <c r="AC759" s="434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43"/>
      <c r="O760" s="422"/>
      <c r="P760" s="428"/>
      <c r="Q760" s="422"/>
      <c r="R760" s="428"/>
      <c r="S760" s="343"/>
      <c r="T760" s="343"/>
      <c r="U760" s="349"/>
      <c r="V760" s="346"/>
      <c r="W760" s="349"/>
      <c r="X760" s="346"/>
      <c r="Y760" s="419"/>
      <c r="Z760" s="355"/>
      <c r="AA760" s="355"/>
      <c r="AB760" s="413"/>
      <c r="AC760" s="434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43"/>
      <c r="O761" s="422"/>
      <c r="P761" s="428"/>
      <c r="Q761" s="422"/>
      <c r="R761" s="428"/>
      <c r="S761" s="343"/>
      <c r="T761" s="343"/>
      <c r="U761" s="349"/>
      <c r="V761" s="346"/>
      <c r="W761" s="349"/>
      <c r="X761" s="346"/>
      <c r="Y761" s="419"/>
      <c r="Z761" s="355"/>
      <c r="AA761" s="355"/>
      <c r="AB761" s="413"/>
      <c r="AC761" s="434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43"/>
      <c r="O762" s="422"/>
      <c r="P762" s="428"/>
      <c r="Q762" s="422"/>
      <c r="R762" s="428"/>
      <c r="S762" s="343"/>
      <c r="T762" s="343"/>
      <c r="U762" s="349"/>
      <c r="V762" s="346"/>
      <c r="W762" s="349"/>
      <c r="X762" s="346"/>
      <c r="Y762" s="419"/>
      <c r="Z762" s="355"/>
      <c r="AA762" s="355"/>
      <c r="AB762" s="413"/>
      <c r="AC762" s="434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43"/>
      <c r="O763" s="422"/>
      <c r="P763" s="428"/>
      <c r="Q763" s="422"/>
      <c r="R763" s="428"/>
      <c r="S763" s="343"/>
      <c r="T763" s="343"/>
      <c r="U763" s="349"/>
      <c r="V763" s="346"/>
      <c r="W763" s="349"/>
      <c r="X763" s="346"/>
      <c r="Y763" s="419"/>
      <c r="Z763" s="355"/>
      <c r="AA763" s="355"/>
      <c r="AB763" s="413"/>
      <c r="AC763" s="434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43"/>
      <c r="O764" s="422"/>
      <c r="P764" s="428"/>
      <c r="Q764" s="422"/>
      <c r="R764" s="428"/>
      <c r="S764" s="343"/>
      <c r="T764" s="343"/>
      <c r="U764" s="349"/>
      <c r="V764" s="346"/>
      <c r="W764" s="349"/>
      <c r="X764" s="346"/>
      <c r="Y764" s="419"/>
      <c r="Z764" s="355"/>
      <c r="AA764" s="355"/>
      <c r="AB764" s="413"/>
      <c r="AC764" s="434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43"/>
      <c r="O765" s="422"/>
      <c r="P765" s="428"/>
      <c r="Q765" s="422"/>
      <c r="R765" s="428"/>
      <c r="S765" s="343"/>
      <c r="T765" s="343"/>
      <c r="U765" s="349"/>
      <c r="V765" s="346"/>
      <c r="W765" s="349"/>
      <c r="X765" s="346"/>
      <c r="Y765" s="419"/>
      <c r="Z765" s="355"/>
      <c r="AA765" s="355"/>
      <c r="AB765" s="413"/>
      <c r="AC765" s="434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43"/>
      <c r="O766" s="422"/>
      <c r="P766" s="428"/>
      <c r="Q766" s="422"/>
      <c r="R766" s="428"/>
      <c r="S766" s="343"/>
      <c r="T766" s="343"/>
      <c r="U766" s="349"/>
      <c r="V766" s="346"/>
      <c r="W766" s="349"/>
      <c r="X766" s="346"/>
      <c r="Y766" s="419"/>
      <c r="Z766" s="355"/>
      <c r="AA766" s="355"/>
      <c r="AB766" s="413"/>
      <c r="AC766" s="434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43"/>
      <c r="O767" s="422"/>
      <c r="P767" s="428"/>
      <c r="Q767" s="422"/>
      <c r="R767" s="428"/>
      <c r="S767" s="343"/>
      <c r="T767" s="343"/>
      <c r="U767" s="349"/>
      <c r="V767" s="346"/>
      <c r="W767" s="349"/>
      <c r="X767" s="346"/>
      <c r="Y767" s="419"/>
      <c r="Z767" s="355"/>
      <c r="AA767" s="355"/>
      <c r="AB767" s="413"/>
      <c r="AC767" s="434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43"/>
      <c r="O768" s="422"/>
      <c r="P768" s="428"/>
      <c r="Q768" s="422"/>
      <c r="R768" s="428"/>
      <c r="S768" s="343"/>
      <c r="T768" s="343"/>
      <c r="U768" s="349"/>
      <c r="V768" s="346"/>
      <c r="W768" s="349"/>
      <c r="X768" s="346"/>
      <c r="Y768" s="419"/>
      <c r="Z768" s="355"/>
      <c r="AA768" s="355"/>
      <c r="AB768" s="413"/>
      <c r="AC768" s="434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43"/>
      <c r="O769" s="422"/>
      <c r="P769" s="428"/>
      <c r="Q769" s="422"/>
      <c r="R769" s="428"/>
      <c r="S769" s="343"/>
      <c r="T769" s="343"/>
      <c r="U769" s="349"/>
      <c r="V769" s="346"/>
      <c r="W769" s="349"/>
      <c r="X769" s="346"/>
      <c r="Y769" s="419"/>
      <c r="Z769" s="355"/>
      <c r="AA769" s="355"/>
      <c r="AB769" s="413"/>
      <c r="AC769" s="434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44"/>
      <c r="O770" s="423"/>
      <c r="P770" s="429"/>
      <c r="Q770" s="423"/>
      <c r="R770" s="429"/>
      <c r="S770" s="344"/>
      <c r="T770" s="344"/>
      <c r="U770" s="350"/>
      <c r="V770" s="347"/>
      <c r="W770" s="350"/>
      <c r="X770" s="347"/>
      <c r="Y770" s="420"/>
      <c r="Z770" s="356"/>
      <c r="AA770" s="356"/>
      <c r="AB770" s="414"/>
      <c r="AC770" s="435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421"/>
      <c r="O771" s="421"/>
      <c r="P771" s="427">
        <f>SUM(M771:M790)+N771+O771</f>
        <v>0</v>
      </c>
      <c r="Q771" s="421"/>
      <c r="R771" s="427">
        <f>'Mau B2'!L49</f>
        <v>40</v>
      </c>
      <c r="S771" s="424"/>
      <c r="T771" s="421"/>
      <c r="U771" s="348"/>
      <c r="V771" s="412"/>
      <c r="W771" s="348"/>
      <c r="X771" s="412"/>
      <c r="Y771" s="418">
        <f>ROUND((P771-T771),1)</f>
        <v>0</v>
      </c>
      <c r="Z771" s="354">
        <f>IF(OR(SUM(V771:V790)="",SUM(Q771:Q790)=""),0,ROUND(IF(SUM(U771:U790)=500,(SUM(Q771:Q790)-SUM(V771:V790))/3.2,IF(SUM(U771:U790)=600,(SUM(Q771:Q790)-SUM(V771:V790))/2.8,0)),1))</f>
        <v>0</v>
      </c>
      <c r="AA771" s="354">
        <f>IF(OR(SUM(X771:X790)="",SUM(R771:R790)=""),0,ROUND(IF(SUM(W771:W790)=360,(SUM(R771:R790)-SUM(X771:X790))/3.2,IF(SUM(W771:W790)=260,(SUM(R771:R790)-SUM(X771:X790))/2.8,0)),1))</f>
        <v>0</v>
      </c>
      <c r="AB771" s="412"/>
      <c r="AC771" s="433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422"/>
      <c r="O772" s="422"/>
      <c r="P772" s="428"/>
      <c r="Q772" s="422"/>
      <c r="R772" s="428"/>
      <c r="S772" s="425"/>
      <c r="T772" s="422"/>
      <c r="U772" s="349"/>
      <c r="V772" s="413"/>
      <c r="W772" s="349"/>
      <c r="X772" s="413"/>
      <c r="Y772" s="419"/>
      <c r="Z772" s="355"/>
      <c r="AA772" s="355"/>
      <c r="AB772" s="413"/>
      <c r="AC772" s="434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422"/>
      <c r="O773" s="422"/>
      <c r="P773" s="428"/>
      <c r="Q773" s="422"/>
      <c r="R773" s="428"/>
      <c r="S773" s="425"/>
      <c r="T773" s="422"/>
      <c r="U773" s="349"/>
      <c r="V773" s="413"/>
      <c r="W773" s="349"/>
      <c r="X773" s="413"/>
      <c r="Y773" s="419"/>
      <c r="Z773" s="355"/>
      <c r="AA773" s="355"/>
      <c r="AB773" s="413"/>
      <c r="AC773" s="434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422"/>
      <c r="O774" s="422"/>
      <c r="P774" s="428"/>
      <c r="Q774" s="422"/>
      <c r="R774" s="428"/>
      <c r="S774" s="425"/>
      <c r="T774" s="422"/>
      <c r="U774" s="349"/>
      <c r="V774" s="413"/>
      <c r="W774" s="349"/>
      <c r="X774" s="413"/>
      <c r="Y774" s="419"/>
      <c r="Z774" s="355"/>
      <c r="AA774" s="355"/>
      <c r="AB774" s="413"/>
      <c r="AC774" s="434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422"/>
      <c r="O775" s="422"/>
      <c r="P775" s="428"/>
      <c r="Q775" s="422"/>
      <c r="R775" s="428"/>
      <c r="S775" s="425"/>
      <c r="T775" s="422"/>
      <c r="U775" s="349"/>
      <c r="V775" s="413"/>
      <c r="W775" s="349"/>
      <c r="X775" s="413"/>
      <c r="Y775" s="419"/>
      <c r="Z775" s="355"/>
      <c r="AA775" s="355"/>
      <c r="AB775" s="413"/>
      <c r="AC775" s="434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422"/>
      <c r="O776" s="422"/>
      <c r="P776" s="428"/>
      <c r="Q776" s="422"/>
      <c r="R776" s="428"/>
      <c r="S776" s="425"/>
      <c r="T776" s="422"/>
      <c r="U776" s="349"/>
      <c r="V776" s="413"/>
      <c r="W776" s="349"/>
      <c r="X776" s="413"/>
      <c r="Y776" s="419"/>
      <c r="Z776" s="355"/>
      <c r="AA776" s="355"/>
      <c r="AB776" s="413"/>
      <c r="AC776" s="434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422"/>
      <c r="O777" s="422"/>
      <c r="P777" s="428"/>
      <c r="Q777" s="422"/>
      <c r="R777" s="428"/>
      <c r="S777" s="425"/>
      <c r="T777" s="422"/>
      <c r="U777" s="349"/>
      <c r="V777" s="413"/>
      <c r="W777" s="349"/>
      <c r="X777" s="413"/>
      <c r="Y777" s="419"/>
      <c r="Z777" s="355"/>
      <c r="AA777" s="355"/>
      <c r="AB777" s="413"/>
      <c r="AC777" s="434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422"/>
      <c r="O778" s="422"/>
      <c r="P778" s="428"/>
      <c r="Q778" s="422"/>
      <c r="R778" s="428"/>
      <c r="S778" s="425"/>
      <c r="T778" s="422"/>
      <c r="U778" s="349"/>
      <c r="V778" s="413"/>
      <c r="W778" s="349"/>
      <c r="X778" s="413"/>
      <c r="Y778" s="419"/>
      <c r="Z778" s="355"/>
      <c r="AA778" s="355"/>
      <c r="AB778" s="413"/>
      <c r="AC778" s="434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422"/>
      <c r="O779" s="422"/>
      <c r="P779" s="428"/>
      <c r="Q779" s="422"/>
      <c r="R779" s="428"/>
      <c r="S779" s="425"/>
      <c r="T779" s="422"/>
      <c r="U779" s="349"/>
      <c r="V779" s="413"/>
      <c r="W779" s="349"/>
      <c r="X779" s="413"/>
      <c r="Y779" s="419"/>
      <c r="Z779" s="355"/>
      <c r="AA779" s="355"/>
      <c r="AB779" s="413"/>
      <c r="AC779" s="434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422"/>
      <c r="O780" s="422"/>
      <c r="P780" s="428"/>
      <c r="Q780" s="422"/>
      <c r="R780" s="428"/>
      <c r="S780" s="425"/>
      <c r="T780" s="422"/>
      <c r="U780" s="349"/>
      <c r="V780" s="413"/>
      <c r="W780" s="349"/>
      <c r="X780" s="413"/>
      <c r="Y780" s="419"/>
      <c r="Z780" s="355"/>
      <c r="AA780" s="355"/>
      <c r="AB780" s="413"/>
      <c r="AC780" s="434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422"/>
      <c r="O781" s="422"/>
      <c r="P781" s="428"/>
      <c r="Q781" s="422"/>
      <c r="R781" s="428"/>
      <c r="S781" s="425"/>
      <c r="T781" s="422"/>
      <c r="U781" s="349"/>
      <c r="V781" s="413"/>
      <c r="W781" s="349"/>
      <c r="X781" s="413"/>
      <c r="Y781" s="419"/>
      <c r="Z781" s="355"/>
      <c r="AA781" s="355"/>
      <c r="AB781" s="413"/>
      <c r="AC781" s="434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422"/>
      <c r="O782" s="422"/>
      <c r="P782" s="428"/>
      <c r="Q782" s="422"/>
      <c r="R782" s="428"/>
      <c r="S782" s="425"/>
      <c r="T782" s="422"/>
      <c r="U782" s="349"/>
      <c r="V782" s="413"/>
      <c r="W782" s="349"/>
      <c r="X782" s="413"/>
      <c r="Y782" s="419"/>
      <c r="Z782" s="355"/>
      <c r="AA782" s="355"/>
      <c r="AB782" s="413"/>
      <c r="AC782" s="434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422"/>
      <c r="O783" s="422"/>
      <c r="P783" s="428"/>
      <c r="Q783" s="422"/>
      <c r="R783" s="428"/>
      <c r="S783" s="425"/>
      <c r="T783" s="422"/>
      <c r="U783" s="349"/>
      <c r="V783" s="413"/>
      <c r="W783" s="349"/>
      <c r="X783" s="413"/>
      <c r="Y783" s="419"/>
      <c r="Z783" s="355"/>
      <c r="AA783" s="355"/>
      <c r="AB783" s="413"/>
      <c r="AC783" s="434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422"/>
      <c r="O784" s="422"/>
      <c r="P784" s="428"/>
      <c r="Q784" s="422"/>
      <c r="R784" s="428"/>
      <c r="S784" s="425"/>
      <c r="T784" s="422"/>
      <c r="U784" s="349"/>
      <c r="V784" s="413"/>
      <c r="W784" s="349"/>
      <c r="X784" s="413"/>
      <c r="Y784" s="419"/>
      <c r="Z784" s="355"/>
      <c r="AA784" s="355"/>
      <c r="AB784" s="413"/>
      <c r="AC784" s="434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422"/>
      <c r="O785" s="422"/>
      <c r="P785" s="428"/>
      <c r="Q785" s="422"/>
      <c r="R785" s="428"/>
      <c r="S785" s="425"/>
      <c r="T785" s="422"/>
      <c r="U785" s="349"/>
      <c r="V785" s="413"/>
      <c r="W785" s="349"/>
      <c r="X785" s="413"/>
      <c r="Y785" s="419"/>
      <c r="Z785" s="355"/>
      <c r="AA785" s="355"/>
      <c r="AB785" s="413"/>
      <c r="AC785" s="434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422"/>
      <c r="O786" s="422"/>
      <c r="P786" s="428"/>
      <c r="Q786" s="422"/>
      <c r="R786" s="428"/>
      <c r="S786" s="425"/>
      <c r="T786" s="422"/>
      <c r="U786" s="349"/>
      <c r="V786" s="413"/>
      <c r="W786" s="349"/>
      <c r="X786" s="413"/>
      <c r="Y786" s="419"/>
      <c r="Z786" s="355"/>
      <c r="AA786" s="355"/>
      <c r="AB786" s="413"/>
      <c r="AC786" s="434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422"/>
      <c r="O787" s="422"/>
      <c r="P787" s="428"/>
      <c r="Q787" s="422"/>
      <c r="R787" s="428"/>
      <c r="S787" s="425"/>
      <c r="T787" s="422"/>
      <c r="U787" s="349"/>
      <c r="V787" s="413"/>
      <c r="W787" s="349"/>
      <c r="X787" s="413"/>
      <c r="Y787" s="419"/>
      <c r="Z787" s="355"/>
      <c r="AA787" s="355"/>
      <c r="AB787" s="413"/>
      <c r="AC787" s="434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422"/>
      <c r="O788" s="422"/>
      <c r="P788" s="428"/>
      <c r="Q788" s="422"/>
      <c r="R788" s="428"/>
      <c r="S788" s="425"/>
      <c r="T788" s="422"/>
      <c r="U788" s="349"/>
      <c r="V788" s="413"/>
      <c r="W788" s="349"/>
      <c r="X788" s="413"/>
      <c r="Y788" s="419"/>
      <c r="Z788" s="355"/>
      <c r="AA788" s="355"/>
      <c r="AB788" s="413"/>
      <c r="AC788" s="434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422"/>
      <c r="O789" s="422"/>
      <c r="P789" s="428"/>
      <c r="Q789" s="422"/>
      <c r="R789" s="428"/>
      <c r="S789" s="425"/>
      <c r="T789" s="422"/>
      <c r="U789" s="349"/>
      <c r="V789" s="413"/>
      <c r="W789" s="349"/>
      <c r="X789" s="413"/>
      <c r="Y789" s="419"/>
      <c r="Z789" s="355"/>
      <c r="AA789" s="355"/>
      <c r="AB789" s="413"/>
      <c r="AC789" s="434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423"/>
      <c r="O790" s="423"/>
      <c r="P790" s="429"/>
      <c r="Q790" s="423"/>
      <c r="R790" s="429"/>
      <c r="S790" s="426"/>
      <c r="T790" s="423"/>
      <c r="U790" s="350"/>
      <c r="V790" s="414"/>
      <c r="W790" s="350"/>
      <c r="X790" s="414"/>
      <c r="Y790" s="420"/>
      <c r="Z790" s="356"/>
      <c r="AA790" s="356"/>
      <c r="AB790" s="414"/>
      <c r="AC790" s="435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421"/>
      <c r="O791" s="421"/>
      <c r="P791" s="427">
        <f>SUM(M791:M810)+N791+O791</f>
        <v>0</v>
      </c>
      <c r="Q791" s="421"/>
      <c r="R791" s="427">
        <f>'Mau B2'!L50</f>
        <v>40</v>
      </c>
      <c r="S791" s="424"/>
      <c r="T791" s="421"/>
      <c r="U791" s="348"/>
      <c r="V791" s="412"/>
      <c r="W791" s="348"/>
      <c r="X791" s="412"/>
      <c r="Y791" s="418">
        <f>ROUND((P791-T791),1)</f>
        <v>0</v>
      </c>
      <c r="Z791" s="354">
        <f>IF(OR(SUM(V791:V810)="",SUM(Q791:Q810)=""),0,ROUND(IF(SUM(U791:U810)=500,(SUM(Q791:Q810)-SUM(V791:V810))/3.2,IF(SUM(U791:U810)=600,(SUM(Q791:Q810)-SUM(V791:V810))/2.8,0)),1))</f>
        <v>0</v>
      </c>
      <c r="AA791" s="354">
        <f>IF(OR(SUM(X791:X810)="",SUM(R791:R810)=""),0,ROUND(IF(SUM(W791:W810)=360,(SUM(R791:R810)-SUM(X791:X810))/3.2,IF(SUM(W791:W810)=260,(SUM(R791:R810)-SUM(X791:X810))/2.8,0)),1))</f>
        <v>0</v>
      </c>
      <c r="AB791" s="412"/>
      <c r="AC791" s="433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422"/>
      <c r="O792" s="422"/>
      <c r="P792" s="428"/>
      <c r="Q792" s="422"/>
      <c r="R792" s="428"/>
      <c r="S792" s="425"/>
      <c r="T792" s="422"/>
      <c r="U792" s="349"/>
      <c r="V792" s="413"/>
      <c r="W792" s="349"/>
      <c r="X792" s="413"/>
      <c r="Y792" s="419"/>
      <c r="Z792" s="355"/>
      <c r="AA792" s="355"/>
      <c r="AB792" s="413"/>
      <c r="AC792" s="434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422"/>
      <c r="O793" s="422"/>
      <c r="P793" s="428"/>
      <c r="Q793" s="422"/>
      <c r="R793" s="428"/>
      <c r="S793" s="425"/>
      <c r="T793" s="422"/>
      <c r="U793" s="349"/>
      <c r="V793" s="413"/>
      <c r="W793" s="349"/>
      <c r="X793" s="413"/>
      <c r="Y793" s="419"/>
      <c r="Z793" s="355"/>
      <c r="AA793" s="355"/>
      <c r="AB793" s="413"/>
      <c r="AC793" s="434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422"/>
      <c r="O794" s="422"/>
      <c r="P794" s="428"/>
      <c r="Q794" s="422"/>
      <c r="R794" s="428"/>
      <c r="S794" s="425"/>
      <c r="T794" s="422"/>
      <c r="U794" s="349"/>
      <c r="V794" s="413"/>
      <c r="W794" s="349"/>
      <c r="X794" s="413"/>
      <c r="Y794" s="419"/>
      <c r="Z794" s="355"/>
      <c r="AA794" s="355"/>
      <c r="AB794" s="413"/>
      <c r="AC794" s="434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422"/>
      <c r="O795" s="422"/>
      <c r="P795" s="428"/>
      <c r="Q795" s="422"/>
      <c r="R795" s="428"/>
      <c r="S795" s="425"/>
      <c r="T795" s="422"/>
      <c r="U795" s="349"/>
      <c r="V795" s="413"/>
      <c r="W795" s="349"/>
      <c r="X795" s="413"/>
      <c r="Y795" s="419"/>
      <c r="Z795" s="355"/>
      <c r="AA795" s="355"/>
      <c r="AB795" s="413"/>
      <c r="AC795" s="434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422"/>
      <c r="O796" s="422"/>
      <c r="P796" s="428"/>
      <c r="Q796" s="422"/>
      <c r="R796" s="428"/>
      <c r="S796" s="425"/>
      <c r="T796" s="422"/>
      <c r="U796" s="349"/>
      <c r="V796" s="413"/>
      <c r="W796" s="349"/>
      <c r="X796" s="413"/>
      <c r="Y796" s="419"/>
      <c r="Z796" s="355"/>
      <c r="AA796" s="355"/>
      <c r="AB796" s="413"/>
      <c r="AC796" s="434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422"/>
      <c r="O797" s="422"/>
      <c r="P797" s="428"/>
      <c r="Q797" s="422"/>
      <c r="R797" s="428"/>
      <c r="S797" s="425"/>
      <c r="T797" s="422"/>
      <c r="U797" s="349"/>
      <c r="V797" s="413"/>
      <c r="W797" s="349"/>
      <c r="X797" s="413"/>
      <c r="Y797" s="419"/>
      <c r="Z797" s="355"/>
      <c r="AA797" s="355"/>
      <c r="AB797" s="413"/>
      <c r="AC797" s="434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422"/>
      <c r="O798" s="422"/>
      <c r="P798" s="428"/>
      <c r="Q798" s="422"/>
      <c r="R798" s="428"/>
      <c r="S798" s="425"/>
      <c r="T798" s="422"/>
      <c r="U798" s="349"/>
      <c r="V798" s="413"/>
      <c r="W798" s="349"/>
      <c r="X798" s="413"/>
      <c r="Y798" s="419"/>
      <c r="Z798" s="355"/>
      <c r="AA798" s="355"/>
      <c r="AB798" s="413"/>
      <c r="AC798" s="434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422"/>
      <c r="O799" s="422"/>
      <c r="P799" s="428"/>
      <c r="Q799" s="422"/>
      <c r="R799" s="428"/>
      <c r="S799" s="425"/>
      <c r="T799" s="422"/>
      <c r="U799" s="349"/>
      <c r="V799" s="413"/>
      <c r="W799" s="349"/>
      <c r="X799" s="413"/>
      <c r="Y799" s="419"/>
      <c r="Z799" s="355"/>
      <c r="AA799" s="355"/>
      <c r="AB799" s="413"/>
      <c r="AC799" s="434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422"/>
      <c r="O800" s="422"/>
      <c r="P800" s="428"/>
      <c r="Q800" s="422"/>
      <c r="R800" s="428"/>
      <c r="S800" s="425"/>
      <c r="T800" s="422"/>
      <c r="U800" s="349"/>
      <c r="V800" s="413"/>
      <c r="W800" s="349"/>
      <c r="X800" s="413"/>
      <c r="Y800" s="419"/>
      <c r="Z800" s="355"/>
      <c r="AA800" s="355"/>
      <c r="AB800" s="413"/>
      <c r="AC800" s="434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422"/>
      <c r="O801" s="422"/>
      <c r="P801" s="428"/>
      <c r="Q801" s="422"/>
      <c r="R801" s="428"/>
      <c r="S801" s="425"/>
      <c r="T801" s="422"/>
      <c r="U801" s="349"/>
      <c r="V801" s="413"/>
      <c r="W801" s="349"/>
      <c r="X801" s="413"/>
      <c r="Y801" s="419"/>
      <c r="Z801" s="355"/>
      <c r="AA801" s="355"/>
      <c r="AB801" s="413"/>
      <c r="AC801" s="434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422"/>
      <c r="O802" s="422"/>
      <c r="P802" s="428"/>
      <c r="Q802" s="422"/>
      <c r="R802" s="428"/>
      <c r="S802" s="425"/>
      <c r="T802" s="422"/>
      <c r="U802" s="349"/>
      <c r="V802" s="413"/>
      <c r="W802" s="349"/>
      <c r="X802" s="413"/>
      <c r="Y802" s="419"/>
      <c r="Z802" s="355"/>
      <c r="AA802" s="355"/>
      <c r="AB802" s="413"/>
      <c r="AC802" s="434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422"/>
      <c r="O803" s="422"/>
      <c r="P803" s="428"/>
      <c r="Q803" s="422"/>
      <c r="R803" s="428"/>
      <c r="S803" s="425"/>
      <c r="T803" s="422"/>
      <c r="U803" s="349"/>
      <c r="V803" s="413"/>
      <c r="W803" s="349"/>
      <c r="X803" s="413"/>
      <c r="Y803" s="419"/>
      <c r="Z803" s="355"/>
      <c r="AA803" s="355"/>
      <c r="AB803" s="413"/>
      <c r="AC803" s="434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422"/>
      <c r="O804" s="422"/>
      <c r="P804" s="428"/>
      <c r="Q804" s="422"/>
      <c r="R804" s="428"/>
      <c r="S804" s="425"/>
      <c r="T804" s="422"/>
      <c r="U804" s="349"/>
      <c r="V804" s="413"/>
      <c r="W804" s="349"/>
      <c r="X804" s="413"/>
      <c r="Y804" s="419"/>
      <c r="Z804" s="355"/>
      <c r="AA804" s="355"/>
      <c r="AB804" s="413"/>
      <c r="AC804" s="434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422"/>
      <c r="O805" s="422"/>
      <c r="P805" s="428"/>
      <c r="Q805" s="422"/>
      <c r="R805" s="428"/>
      <c r="S805" s="425"/>
      <c r="T805" s="422"/>
      <c r="U805" s="349"/>
      <c r="V805" s="413"/>
      <c r="W805" s="349"/>
      <c r="X805" s="413"/>
      <c r="Y805" s="419"/>
      <c r="Z805" s="355"/>
      <c r="AA805" s="355"/>
      <c r="AB805" s="413"/>
      <c r="AC805" s="434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422"/>
      <c r="O806" s="422"/>
      <c r="P806" s="428"/>
      <c r="Q806" s="422"/>
      <c r="R806" s="428"/>
      <c r="S806" s="425"/>
      <c r="T806" s="422"/>
      <c r="U806" s="349"/>
      <c r="V806" s="413"/>
      <c r="W806" s="349"/>
      <c r="X806" s="413"/>
      <c r="Y806" s="419"/>
      <c r="Z806" s="355"/>
      <c r="AA806" s="355"/>
      <c r="AB806" s="413"/>
      <c r="AC806" s="434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422"/>
      <c r="O807" s="422"/>
      <c r="P807" s="428"/>
      <c r="Q807" s="422"/>
      <c r="R807" s="428"/>
      <c r="S807" s="425"/>
      <c r="T807" s="422"/>
      <c r="U807" s="349"/>
      <c r="V807" s="413"/>
      <c r="W807" s="349"/>
      <c r="X807" s="413"/>
      <c r="Y807" s="419"/>
      <c r="Z807" s="355"/>
      <c r="AA807" s="355"/>
      <c r="AB807" s="413"/>
      <c r="AC807" s="434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422"/>
      <c r="O808" s="422"/>
      <c r="P808" s="428"/>
      <c r="Q808" s="422"/>
      <c r="R808" s="428"/>
      <c r="S808" s="425"/>
      <c r="T808" s="422"/>
      <c r="U808" s="349"/>
      <c r="V808" s="413"/>
      <c r="W808" s="349"/>
      <c r="X808" s="413"/>
      <c r="Y808" s="419"/>
      <c r="Z808" s="355"/>
      <c r="AA808" s="355"/>
      <c r="AB808" s="413"/>
      <c r="AC808" s="434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422"/>
      <c r="O809" s="422"/>
      <c r="P809" s="428"/>
      <c r="Q809" s="422"/>
      <c r="R809" s="428"/>
      <c r="S809" s="425"/>
      <c r="T809" s="422"/>
      <c r="U809" s="349"/>
      <c r="V809" s="413"/>
      <c r="W809" s="349"/>
      <c r="X809" s="413"/>
      <c r="Y809" s="419"/>
      <c r="Z809" s="355"/>
      <c r="AA809" s="355"/>
      <c r="AB809" s="413"/>
      <c r="AC809" s="434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423"/>
      <c r="O810" s="423"/>
      <c r="P810" s="429"/>
      <c r="Q810" s="423"/>
      <c r="R810" s="429"/>
      <c r="S810" s="426"/>
      <c r="T810" s="423"/>
      <c r="U810" s="350"/>
      <c r="V810" s="414"/>
      <c r="W810" s="350"/>
      <c r="X810" s="414"/>
      <c r="Y810" s="420"/>
      <c r="Z810" s="356"/>
      <c r="AA810" s="356"/>
      <c r="AB810" s="414"/>
      <c r="AC810" s="435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421"/>
      <c r="O811" s="421"/>
      <c r="P811" s="427">
        <f>SUM(M811:M830)+N811+O811</f>
        <v>0</v>
      </c>
      <c r="Q811" s="421"/>
      <c r="R811" s="427">
        <f>'Mau B2'!L51</f>
        <v>40</v>
      </c>
      <c r="S811" s="424"/>
      <c r="T811" s="421"/>
      <c r="U811" s="348"/>
      <c r="V811" s="412"/>
      <c r="W811" s="348"/>
      <c r="X811" s="412"/>
      <c r="Y811" s="418">
        <f>ROUND((P811-T811),1)</f>
        <v>0</v>
      </c>
      <c r="Z811" s="354">
        <f>IF(OR(SUM(V811:V830)="",SUM(Q811:Q830)=""),0,ROUND(IF(SUM(U811:U830)=500,(SUM(Q811:Q830)-SUM(V811:V830))/3.2,IF(SUM(U811:U830)=600,(SUM(Q811:Q830)-SUM(V811:V830))/2.8,0)),1))</f>
        <v>0</v>
      </c>
      <c r="AA811" s="354">
        <f>IF(OR(SUM(X811:X830)="",SUM(R811:R830)=""),0,ROUND(IF(SUM(W811:W830)=360,(SUM(R811:R830)-SUM(X811:X830))/3.2,IF(SUM(W811:W830)=260,(SUM(R811:R830)-SUM(X811:X830))/2.8,0)),1))</f>
        <v>0</v>
      </c>
      <c r="AB811" s="412"/>
      <c r="AC811" s="433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422"/>
      <c r="O812" s="422"/>
      <c r="P812" s="428"/>
      <c r="Q812" s="422"/>
      <c r="R812" s="428"/>
      <c r="S812" s="425"/>
      <c r="T812" s="422"/>
      <c r="U812" s="349"/>
      <c r="V812" s="413"/>
      <c r="W812" s="349"/>
      <c r="X812" s="413"/>
      <c r="Y812" s="419"/>
      <c r="Z812" s="355"/>
      <c r="AA812" s="355"/>
      <c r="AB812" s="413"/>
      <c r="AC812" s="434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422"/>
      <c r="O813" s="422"/>
      <c r="P813" s="428"/>
      <c r="Q813" s="422"/>
      <c r="R813" s="428"/>
      <c r="S813" s="425"/>
      <c r="T813" s="422"/>
      <c r="U813" s="349"/>
      <c r="V813" s="413"/>
      <c r="W813" s="349"/>
      <c r="X813" s="413"/>
      <c r="Y813" s="419"/>
      <c r="Z813" s="355"/>
      <c r="AA813" s="355"/>
      <c r="AB813" s="413"/>
      <c r="AC813" s="434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422"/>
      <c r="O814" s="422"/>
      <c r="P814" s="428"/>
      <c r="Q814" s="422"/>
      <c r="R814" s="428"/>
      <c r="S814" s="425"/>
      <c r="T814" s="422"/>
      <c r="U814" s="349"/>
      <c r="V814" s="413"/>
      <c r="W814" s="349"/>
      <c r="X814" s="413"/>
      <c r="Y814" s="419"/>
      <c r="Z814" s="355"/>
      <c r="AA814" s="355"/>
      <c r="AB814" s="413"/>
      <c r="AC814" s="434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422"/>
      <c r="O815" s="422"/>
      <c r="P815" s="428"/>
      <c r="Q815" s="422"/>
      <c r="R815" s="428"/>
      <c r="S815" s="425"/>
      <c r="T815" s="422"/>
      <c r="U815" s="349"/>
      <c r="V815" s="413"/>
      <c r="W815" s="349"/>
      <c r="X815" s="413"/>
      <c r="Y815" s="419"/>
      <c r="Z815" s="355"/>
      <c r="AA815" s="355"/>
      <c r="AB815" s="413"/>
      <c r="AC815" s="434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422"/>
      <c r="O816" s="422"/>
      <c r="P816" s="428"/>
      <c r="Q816" s="422"/>
      <c r="R816" s="428"/>
      <c r="S816" s="425"/>
      <c r="T816" s="422"/>
      <c r="U816" s="349"/>
      <c r="V816" s="413"/>
      <c r="W816" s="349"/>
      <c r="X816" s="413"/>
      <c r="Y816" s="419"/>
      <c r="Z816" s="355"/>
      <c r="AA816" s="355"/>
      <c r="AB816" s="413"/>
      <c r="AC816" s="434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422"/>
      <c r="O817" s="422"/>
      <c r="P817" s="428"/>
      <c r="Q817" s="422"/>
      <c r="R817" s="428"/>
      <c r="S817" s="425"/>
      <c r="T817" s="422"/>
      <c r="U817" s="349"/>
      <c r="V817" s="413"/>
      <c r="W817" s="349"/>
      <c r="X817" s="413"/>
      <c r="Y817" s="419"/>
      <c r="Z817" s="355"/>
      <c r="AA817" s="355"/>
      <c r="AB817" s="413"/>
      <c r="AC817" s="434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422"/>
      <c r="O818" s="422"/>
      <c r="P818" s="428"/>
      <c r="Q818" s="422"/>
      <c r="R818" s="428"/>
      <c r="S818" s="425"/>
      <c r="T818" s="422"/>
      <c r="U818" s="349"/>
      <c r="V818" s="413"/>
      <c r="W818" s="349"/>
      <c r="X818" s="413"/>
      <c r="Y818" s="419"/>
      <c r="Z818" s="355"/>
      <c r="AA818" s="355"/>
      <c r="AB818" s="413"/>
      <c r="AC818" s="434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422"/>
      <c r="O819" s="422"/>
      <c r="P819" s="428"/>
      <c r="Q819" s="422"/>
      <c r="R819" s="428"/>
      <c r="S819" s="425"/>
      <c r="T819" s="422"/>
      <c r="U819" s="349"/>
      <c r="V819" s="413"/>
      <c r="W819" s="349"/>
      <c r="X819" s="413"/>
      <c r="Y819" s="419"/>
      <c r="Z819" s="355"/>
      <c r="AA819" s="355"/>
      <c r="AB819" s="413"/>
      <c r="AC819" s="434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422"/>
      <c r="O820" s="422"/>
      <c r="P820" s="428"/>
      <c r="Q820" s="422"/>
      <c r="R820" s="428"/>
      <c r="S820" s="425"/>
      <c r="T820" s="422"/>
      <c r="U820" s="349"/>
      <c r="V820" s="413"/>
      <c r="W820" s="349"/>
      <c r="X820" s="413"/>
      <c r="Y820" s="419"/>
      <c r="Z820" s="355"/>
      <c r="AA820" s="355"/>
      <c r="AB820" s="413"/>
      <c r="AC820" s="434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422"/>
      <c r="O821" s="422"/>
      <c r="P821" s="428"/>
      <c r="Q821" s="422"/>
      <c r="R821" s="428"/>
      <c r="S821" s="425"/>
      <c r="T821" s="422"/>
      <c r="U821" s="349"/>
      <c r="V821" s="413"/>
      <c r="W821" s="349"/>
      <c r="X821" s="413"/>
      <c r="Y821" s="419"/>
      <c r="Z821" s="355"/>
      <c r="AA821" s="355"/>
      <c r="AB821" s="413"/>
      <c r="AC821" s="434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422"/>
      <c r="O822" s="422"/>
      <c r="P822" s="428"/>
      <c r="Q822" s="422"/>
      <c r="R822" s="428"/>
      <c r="S822" s="425"/>
      <c r="T822" s="422"/>
      <c r="U822" s="349"/>
      <c r="V822" s="413"/>
      <c r="W822" s="349"/>
      <c r="X822" s="413"/>
      <c r="Y822" s="419"/>
      <c r="Z822" s="355"/>
      <c r="AA822" s="355"/>
      <c r="AB822" s="413"/>
      <c r="AC822" s="434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422"/>
      <c r="O823" s="422"/>
      <c r="P823" s="428"/>
      <c r="Q823" s="422"/>
      <c r="R823" s="428"/>
      <c r="S823" s="425"/>
      <c r="T823" s="422"/>
      <c r="U823" s="349"/>
      <c r="V823" s="413"/>
      <c r="W823" s="349"/>
      <c r="X823" s="413"/>
      <c r="Y823" s="419"/>
      <c r="Z823" s="355"/>
      <c r="AA823" s="355"/>
      <c r="AB823" s="413"/>
      <c r="AC823" s="434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422"/>
      <c r="O824" s="422"/>
      <c r="P824" s="428"/>
      <c r="Q824" s="422"/>
      <c r="R824" s="428"/>
      <c r="S824" s="425"/>
      <c r="T824" s="422"/>
      <c r="U824" s="349"/>
      <c r="V824" s="413"/>
      <c r="W824" s="349"/>
      <c r="X824" s="413"/>
      <c r="Y824" s="419"/>
      <c r="Z824" s="355"/>
      <c r="AA824" s="355"/>
      <c r="AB824" s="413"/>
      <c r="AC824" s="434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422"/>
      <c r="O825" s="422"/>
      <c r="P825" s="428"/>
      <c r="Q825" s="422"/>
      <c r="R825" s="428"/>
      <c r="S825" s="425"/>
      <c r="T825" s="422"/>
      <c r="U825" s="349"/>
      <c r="V825" s="413"/>
      <c r="W825" s="349"/>
      <c r="X825" s="413"/>
      <c r="Y825" s="419"/>
      <c r="Z825" s="355"/>
      <c r="AA825" s="355"/>
      <c r="AB825" s="413"/>
      <c r="AC825" s="434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422"/>
      <c r="O826" s="422"/>
      <c r="P826" s="428"/>
      <c r="Q826" s="422"/>
      <c r="R826" s="428"/>
      <c r="S826" s="425"/>
      <c r="T826" s="422"/>
      <c r="U826" s="349"/>
      <c r="V826" s="413"/>
      <c r="W826" s="349"/>
      <c r="X826" s="413"/>
      <c r="Y826" s="419"/>
      <c r="Z826" s="355"/>
      <c r="AA826" s="355"/>
      <c r="AB826" s="413"/>
      <c r="AC826" s="434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422"/>
      <c r="O827" s="422"/>
      <c r="P827" s="428"/>
      <c r="Q827" s="422"/>
      <c r="R827" s="428"/>
      <c r="S827" s="425"/>
      <c r="T827" s="422"/>
      <c r="U827" s="349"/>
      <c r="V827" s="413"/>
      <c r="W827" s="349"/>
      <c r="X827" s="413"/>
      <c r="Y827" s="419"/>
      <c r="Z827" s="355"/>
      <c r="AA827" s="355"/>
      <c r="AB827" s="413"/>
      <c r="AC827" s="434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422"/>
      <c r="O828" s="422"/>
      <c r="P828" s="428"/>
      <c r="Q828" s="422"/>
      <c r="R828" s="428"/>
      <c r="S828" s="425"/>
      <c r="T828" s="422"/>
      <c r="U828" s="349"/>
      <c r="V828" s="413"/>
      <c r="W828" s="349"/>
      <c r="X828" s="413"/>
      <c r="Y828" s="419"/>
      <c r="Z828" s="355"/>
      <c r="AA828" s="355"/>
      <c r="AB828" s="413"/>
      <c r="AC828" s="434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422"/>
      <c r="O829" s="422"/>
      <c r="P829" s="428"/>
      <c r="Q829" s="422"/>
      <c r="R829" s="428"/>
      <c r="S829" s="425"/>
      <c r="T829" s="422"/>
      <c r="U829" s="349"/>
      <c r="V829" s="413"/>
      <c r="W829" s="349"/>
      <c r="X829" s="413"/>
      <c r="Y829" s="419"/>
      <c r="Z829" s="355"/>
      <c r="AA829" s="355"/>
      <c r="AB829" s="413"/>
      <c r="AC829" s="434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423"/>
      <c r="O830" s="423"/>
      <c r="P830" s="429"/>
      <c r="Q830" s="423"/>
      <c r="R830" s="429"/>
      <c r="S830" s="426"/>
      <c r="T830" s="423"/>
      <c r="U830" s="350"/>
      <c r="V830" s="414"/>
      <c r="W830" s="350"/>
      <c r="X830" s="414"/>
      <c r="Y830" s="420"/>
      <c r="Z830" s="356"/>
      <c r="AA830" s="356"/>
      <c r="AB830" s="414"/>
      <c r="AC830" s="435"/>
    </row>
    <row r="831" spans="1:29" s="24" customFormat="1" ht="24" customHeight="1" x14ac:dyDescent="0.3">
      <c r="A831" s="415" t="s">
        <v>27</v>
      </c>
      <c r="B831" s="416"/>
      <c r="C831" s="416"/>
      <c r="D831" s="416"/>
      <c r="E831" s="416"/>
      <c r="F831" s="417"/>
      <c r="G831" s="189">
        <f>SUM(G11:G830)</f>
        <v>1695</v>
      </c>
      <c r="H831" s="189">
        <f>SUM(H11:H830)</f>
        <v>1800</v>
      </c>
      <c r="I831" s="299"/>
      <c r="J831" s="299"/>
      <c r="K831" s="185"/>
      <c r="L831" s="185"/>
      <c r="M831" s="189">
        <f t="shared" ref="M831:AC831" si="36">SUM(M11:M830)</f>
        <v>3108.0000000000005</v>
      </c>
      <c r="N831" s="320">
        <f t="shared" si="36"/>
        <v>1253.1399999999999</v>
      </c>
      <c r="O831" s="320">
        <f t="shared" si="36"/>
        <v>37.200000000000003</v>
      </c>
      <c r="P831" s="320">
        <f t="shared" si="36"/>
        <v>4398.34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-3995.8000000000006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-12621.000000000002</v>
      </c>
    </row>
    <row r="832" spans="1:29" ht="24.75" customHeight="1" x14ac:dyDescent="0.3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 x14ac:dyDescent="0.3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  <row r="843" spans="1:29" x14ac:dyDescent="0.3">
      <c r="D843" s="341">
        <f>SUM(G652:G654,H651,H531:H534,H513:H515,G511:G512,H493:H494,G491:G492,H393,G391:G392,G371,H332:H333,G331,H291:H294,G171:G172,H113:H115,G111:G112,H73,G71:G72,G31:G35,H34,)</f>
        <v>2355</v>
      </c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172</v>
      </c>
    </row>
    <row r="2" spans="1:18" ht="25.5" customHeight="1" x14ac:dyDescent="0.3">
      <c r="A2" s="363" t="s">
        <v>149</v>
      </c>
      <c r="B2" s="363"/>
      <c r="C2" s="363"/>
      <c r="D2" s="363"/>
      <c r="E2" s="363"/>
      <c r="F2" s="111"/>
      <c r="K2" s="361" t="s">
        <v>12</v>
      </c>
      <c r="L2" s="361"/>
      <c r="M2" s="361"/>
      <c r="N2" s="361"/>
      <c r="O2" s="361"/>
      <c r="P2" s="361"/>
      <c r="Q2" s="361"/>
    </row>
    <row r="3" spans="1:18" ht="32.25" customHeight="1" x14ac:dyDescent="0.3">
      <c r="A3" s="364" t="s">
        <v>150</v>
      </c>
      <c r="B3" s="364"/>
      <c r="C3" s="364"/>
      <c r="D3" s="364"/>
      <c r="E3" s="364"/>
      <c r="F3" s="114"/>
      <c r="K3" s="362" t="s">
        <v>13</v>
      </c>
      <c r="L3" s="362"/>
      <c r="M3" s="362"/>
      <c r="N3" s="362"/>
      <c r="O3" s="362"/>
      <c r="P3" s="362"/>
      <c r="Q3" s="362"/>
    </row>
    <row r="4" spans="1:18" s="19" customFormat="1" ht="38.25" customHeight="1" x14ac:dyDescent="0.4">
      <c r="A4" s="360" t="s">
        <v>160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</row>
    <row r="5" spans="1:18" s="20" customFormat="1" ht="29.25" customHeight="1" x14ac:dyDescent="0.3">
      <c r="A5" s="360" t="s">
        <v>147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43" t="s">
        <v>0</v>
      </c>
      <c r="B7" s="444" t="s">
        <v>26</v>
      </c>
      <c r="C7" s="444"/>
      <c r="D7" s="403" t="s">
        <v>101</v>
      </c>
      <c r="E7" s="403"/>
      <c r="F7" s="403"/>
      <c r="G7" s="403"/>
      <c r="H7" s="403"/>
      <c r="I7" s="404"/>
      <c r="J7" s="389" t="s">
        <v>119</v>
      </c>
      <c r="K7" s="437" t="s">
        <v>120</v>
      </c>
      <c r="L7" s="373" t="s">
        <v>121</v>
      </c>
      <c r="M7" s="373" t="s">
        <v>122</v>
      </c>
      <c r="N7" s="373" t="s">
        <v>123</v>
      </c>
      <c r="O7" s="373" t="s">
        <v>124</v>
      </c>
      <c r="P7" s="368" t="s">
        <v>126</v>
      </c>
      <c r="Q7" s="373" t="s">
        <v>125</v>
      </c>
      <c r="R7" s="373" t="s">
        <v>151</v>
      </c>
    </row>
    <row r="8" spans="1:18" s="21" customFormat="1" ht="27.75" customHeight="1" x14ac:dyDescent="0.3">
      <c r="A8" s="443"/>
      <c r="B8" s="444"/>
      <c r="C8" s="444"/>
      <c r="D8" s="390" t="s">
        <v>129</v>
      </c>
      <c r="E8" s="390" t="s">
        <v>102</v>
      </c>
      <c r="F8" s="390" t="s">
        <v>103</v>
      </c>
      <c r="G8" s="390" t="s">
        <v>130</v>
      </c>
      <c r="H8" s="390" t="s">
        <v>131</v>
      </c>
      <c r="I8" s="390" t="s">
        <v>132</v>
      </c>
      <c r="J8" s="390"/>
      <c r="K8" s="438"/>
      <c r="L8" s="374"/>
      <c r="M8" s="374"/>
      <c r="N8" s="374"/>
      <c r="O8" s="374"/>
      <c r="P8" s="369"/>
      <c r="Q8" s="374"/>
      <c r="R8" s="374"/>
    </row>
    <row r="9" spans="1:18" s="21" customFormat="1" ht="75" customHeight="1" x14ac:dyDescent="0.3">
      <c r="A9" s="443"/>
      <c r="B9" s="444"/>
      <c r="C9" s="444"/>
      <c r="D9" s="391"/>
      <c r="E9" s="391"/>
      <c r="F9" s="391"/>
      <c r="G9" s="391"/>
      <c r="H9" s="391"/>
      <c r="I9" s="391"/>
      <c r="J9" s="390"/>
      <c r="K9" s="439"/>
      <c r="L9" s="440"/>
      <c r="M9" s="440"/>
      <c r="N9" s="440"/>
      <c r="O9" s="440"/>
      <c r="P9" s="370"/>
      <c r="Q9" s="375"/>
      <c r="R9" s="375"/>
    </row>
    <row r="10" spans="1:18" s="125" customFormat="1" ht="14.25" customHeight="1" x14ac:dyDescent="0.3">
      <c r="A10" s="22" t="s">
        <v>1</v>
      </c>
      <c r="B10" s="441" t="s">
        <v>2</v>
      </c>
      <c r="C10" s="442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-433.1</v>
      </c>
      <c r="Q11" s="180">
        <f>SUM('Mau A1'!AB11:AB30)</f>
        <v>36.4</v>
      </c>
      <c r="R11" s="241">
        <f>P11+Q11</f>
        <v>-396.70000000000005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179</v>
      </c>
      <c r="E12" s="199">
        <f>SUM('Mau A1'!N31:N50)</f>
        <v>58</v>
      </c>
      <c r="F12" s="186">
        <f>SUM('Mau A1'!O31:O50)</f>
        <v>0</v>
      </c>
      <c r="G12" s="186">
        <f>SUM('Mau A1'!P31:P50)</f>
        <v>237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5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-257.60000000000002</v>
      </c>
      <c r="Q12" s="186">
        <f>SUM('Mau A1'!AB31:AB50)</f>
        <v>41.8</v>
      </c>
      <c r="R12" s="241">
        <f t="shared" ref="R12:R51" si="0">P12+Q12</f>
        <v>-215.8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135</v>
      </c>
      <c r="E13" s="186">
        <f>SUM('Mau A1'!N51:N70)</f>
        <v>75.8</v>
      </c>
      <c r="F13" s="186">
        <f>SUM('Mau A1'!O51:O70)</f>
        <v>0</v>
      </c>
      <c r="G13" s="186">
        <f>SUM('Mau A1'!P51:P70)</f>
        <v>210.8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-3.4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-257.20000000000005</v>
      </c>
      <c r="Q13" s="186">
        <f>SUM('Mau A1'!AB51:AB70)</f>
        <v>0</v>
      </c>
      <c r="R13" s="241">
        <f t="shared" si="0"/>
        <v>-257.20000000000005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203</v>
      </c>
      <c r="E14" s="186">
        <f>SUM('Mau A1'!N71:N90)</f>
        <v>39</v>
      </c>
      <c r="F14" s="186">
        <f>SUM('Mau A1'!O71:O90)</f>
        <v>0</v>
      </c>
      <c r="G14" s="186">
        <f>SUM('Mau A1'!P71:P90)</f>
        <v>242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21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-226.60000000000002</v>
      </c>
      <c r="Q14" s="186">
        <f>SUM('Mau A1'!AB71:AB90)</f>
        <v>0</v>
      </c>
      <c r="R14" s="241">
        <f t="shared" si="0"/>
        <v>-226.60000000000002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19.5</v>
      </c>
      <c r="F15" s="186">
        <f>SUM('Mau A1'!O91:O110)</f>
        <v>0</v>
      </c>
      <c r="G15" s="186">
        <f>SUM('Mau A1'!P91:P110)</f>
        <v>19.5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-221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-476.1</v>
      </c>
      <c r="Q15" s="186">
        <f>SUM('Mau A1'!AB91:AB110)</f>
        <v>186.7</v>
      </c>
      <c r="R15" s="241">
        <f t="shared" si="0"/>
        <v>-289.40000000000003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198</v>
      </c>
      <c r="E16" s="186">
        <f>SUM('Mau A1'!N111:N130)</f>
        <v>39</v>
      </c>
      <c r="F16" s="186">
        <f>SUM('Mau A1'!O111:O130)</f>
        <v>0</v>
      </c>
      <c r="G16" s="186">
        <f>SUM('Mau A1'!P111:P130)</f>
        <v>237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16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-236.60000000000002</v>
      </c>
      <c r="Q16" s="186">
        <f>SUM('Mau A1'!AB111:AB130)</f>
        <v>70.400000000000006</v>
      </c>
      <c r="R16" s="241">
        <f t="shared" si="0"/>
        <v>-166.20000000000002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153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225.5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-247.10000000000002</v>
      </c>
      <c r="Q17" s="186">
        <f>SUM('Mau A1'!AB131:AB150)</f>
        <v>0</v>
      </c>
      <c r="R17" s="241">
        <f t="shared" si="0"/>
        <v>-247.10000000000002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-429.1</v>
      </c>
      <c r="Q18" s="186">
        <f>SUM('Mau A1'!AB151:AB170)</f>
        <v>231.5</v>
      </c>
      <c r="R18" s="241">
        <f t="shared" si="0"/>
        <v>-197.60000000000002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210</v>
      </c>
      <c r="E19" s="186">
        <f>SUM('Mau A1'!N171:N190)</f>
        <v>0</v>
      </c>
      <c r="F19" s="186">
        <f>SUM('Mau A1'!O171:O190)</f>
        <v>0</v>
      </c>
      <c r="G19" s="186">
        <f>SUM('Mau A1'!P171:P190)</f>
        <v>210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-46.4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-301.5</v>
      </c>
      <c r="Q19" s="186">
        <f>SUM('Mau A1'!AB171:AB190)</f>
        <v>0</v>
      </c>
      <c r="R19" s="241">
        <f t="shared" si="0"/>
        <v>-301.5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-501.6</v>
      </c>
      <c r="Q20" s="186">
        <f>SUM('Mau A1'!AB191:AB210)</f>
        <v>0</v>
      </c>
      <c r="R20" s="241">
        <f t="shared" si="0"/>
        <v>-501.6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-562.6</v>
      </c>
      <c r="Q21" s="186">
        <f>SUM('Mau A1'!AB211:AB230)</f>
        <v>0</v>
      </c>
      <c r="R21" s="241">
        <f t="shared" si="0"/>
        <v>-562.6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-379.50000000000006</v>
      </c>
      <c r="Q22" s="186">
        <f>SUM('Mau A1'!AB231:AB250)</f>
        <v>0</v>
      </c>
      <c r="R22" s="241">
        <f t="shared" si="0"/>
        <v>-379.50000000000006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21.75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-246.5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-501.6</v>
      </c>
      <c r="Q23" s="186">
        <f>SUM('Mau A1'!AB251:AB270)</f>
        <v>0</v>
      </c>
      <c r="R23" s="241">
        <f t="shared" si="0"/>
        <v>-501.6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-458.1</v>
      </c>
      <c r="Q24" s="186">
        <f>SUM('Mau A1'!AB271:AB290)</f>
        <v>0</v>
      </c>
      <c r="R24" s="241">
        <f t="shared" si="0"/>
        <v>-458.1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220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263.5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17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-238.10000000000002</v>
      </c>
      <c r="Q25" s="186">
        <f>SUM('Mau A1'!AB291:AB310)</f>
        <v>0</v>
      </c>
      <c r="R25" s="241">
        <f t="shared" si="0"/>
        <v>-238.10000000000002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43.5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-203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-458.1</v>
      </c>
      <c r="Q26" s="186">
        <f>SUM('Mau A1'!AB311:AB330)</f>
        <v>0</v>
      </c>
      <c r="R26" s="241">
        <f t="shared" si="0"/>
        <v>-458.1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308.5</v>
      </c>
      <c r="E27" s="186">
        <f>SUM('Mau A1'!N331:N350)</f>
        <v>0</v>
      </c>
      <c r="F27" s="186">
        <f>SUM('Mau A1'!O331:O350)</f>
        <v>0</v>
      </c>
      <c r="G27" s="186">
        <f>SUM('Mau A1'!P331:P350)</f>
        <v>308.5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40.299999999999997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-212.3</v>
      </c>
      <c r="Q27" s="186">
        <f>SUM('Mau A1'!AB331:AB350)</f>
        <v>0</v>
      </c>
      <c r="R27" s="241">
        <f t="shared" si="0"/>
        <v>-212.3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-432.6</v>
      </c>
      <c r="Q28" s="186">
        <f>SUM('Mau A1'!AB351:AB370)</f>
        <v>0</v>
      </c>
      <c r="R28" s="241">
        <f t="shared" si="0"/>
        <v>-432.6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285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368.84000000000003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122.3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-132.80000000000001</v>
      </c>
      <c r="Q29" s="186">
        <f>SUM('Mau A1'!AB371:AB390)</f>
        <v>73.400000000000006</v>
      </c>
      <c r="R29" s="241">
        <f t="shared" si="0"/>
        <v>-59.400000000000006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187</v>
      </c>
      <c r="E30" s="186">
        <f>SUM('Mau A1'!N391:N410)</f>
        <v>39</v>
      </c>
      <c r="F30" s="186">
        <f>SUM('Mau A1'!O391:O410)</f>
        <v>9</v>
      </c>
      <c r="G30" s="186">
        <f>SUM('Mau A1'!P391:P410)</f>
        <v>235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16.100000000000001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-239</v>
      </c>
      <c r="Q30" s="186">
        <f>SUM('Mau A1'!AB391:AB410)</f>
        <v>60.5</v>
      </c>
      <c r="R30" s="241">
        <f t="shared" si="0"/>
        <v>-178.5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-175.8</v>
      </c>
      <c r="Q31" s="186">
        <f>SUM('Mau A1'!AB411:AB430)</f>
        <v>173.6</v>
      </c>
      <c r="R31" s="241">
        <f t="shared" si="0"/>
        <v>-2.2000000000000171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-471.6</v>
      </c>
      <c r="Q32" s="186">
        <f>SUM('Mau A1'!AB431:AB450)</f>
        <v>0</v>
      </c>
      <c r="R32" s="241">
        <f t="shared" si="0"/>
        <v>-471.6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21.75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-164.3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-419.40000000000003</v>
      </c>
      <c r="Q33" s="186">
        <f>SUM('Mau A1'!AB451:AB470)</f>
        <v>79.7</v>
      </c>
      <c r="R33" s="241">
        <f t="shared" si="0"/>
        <v>-339.70000000000005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-501.6</v>
      </c>
      <c r="Q34" s="186">
        <f>SUM('Mau A1'!AB471:AB490)</f>
        <v>15.2</v>
      </c>
      <c r="R34" s="241">
        <f t="shared" si="0"/>
        <v>-486.40000000000003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154</v>
      </c>
      <c r="E35" s="186">
        <f>SUM('Mau A1'!N491:N510)</f>
        <v>39</v>
      </c>
      <c r="F35" s="186">
        <f>SUM('Mau A1'!O491:O510)</f>
        <v>0</v>
      </c>
      <c r="G35" s="186">
        <f>SUM('Mau A1'!P491:P510)</f>
        <v>193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-75.2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-330.3</v>
      </c>
      <c r="Q35" s="186">
        <f>SUM('Mau A1'!AB491:AB510)</f>
        <v>6.3</v>
      </c>
      <c r="R35" s="241">
        <f t="shared" si="0"/>
        <v>-324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198</v>
      </c>
      <c r="E36" s="186">
        <f>SUM('Mau A1'!N511:N530)</f>
        <v>58</v>
      </c>
      <c r="F36" s="186">
        <f>SUM('Mau A1'!O511:O530)</f>
        <v>0</v>
      </c>
      <c r="G36" s="186">
        <f>SUM('Mau A1'!P511:P530)</f>
        <v>256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-34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-289.10000000000002</v>
      </c>
      <c r="Q36" s="186">
        <f>SUM('Mau A1'!AB511:AB530)</f>
        <v>0</v>
      </c>
      <c r="R36" s="241">
        <f t="shared" si="0"/>
        <v>-289.10000000000002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242</v>
      </c>
      <c r="E37" s="186">
        <f>SUM('Mau A1'!N531:N550)</f>
        <v>52</v>
      </c>
      <c r="F37" s="186">
        <f>SUM('Mau A1'!O531:O550)</f>
        <v>0</v>
      </c>
      <c r="G37" s="186">
        <f>SUM('Mau A1'!P531:P550)</f>
        <v>294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294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41.399999999999991</v>
      </c>
      <c r="Q37" s="186">
        <f>SUM('Mau A1'!AB531:AB550)</f>
        <v>0</v>
      </c>
      <c r="R37" s="241">
        <f t="shared" si="0"/>
        <v>41.399999999999991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-440.6</v>
      </c>
      <c r="Q38" s="186">
        <f>SUM('Mau A1'!AB551:AB570)</f>
        <v>19.8</v>
      </c>
      <c r="R38" s="241">
        <f t="shared" si="0"/>
        <v>-420.8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-424.1</v>
      </c>
      <c r="Q39" s="186">
        <f>SUM('Mau A1'!AB571:AB590)</f>
        <v>44.8</v>
      </c>
      <c r="R39" s="241">
        <f t="shared" si="0"/>
        <v>-379.3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-475.1</v>
      </c>
      <c r="Q40" s="186">
        <f>SUM('Mau A1'!AB591:AB610)</f>
        <v>39.799999999999997</v>
      </c>
      <c r="R40" s="241">
        <f t="shared" si="0"/>
        <v>-435.3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-454.40000000000003</v>
      </c>
      <c r="Q41" s="186">
        <f>SUM('Mau A1'!AB611:AB630)</f>
        <v>100.2</v>
      </c>
      <c r="R41" s="241">
        <f t="shared" si="0"/>
        <v>-354.20000000000005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-502.8</v>
      </c>
      <c r="Q42" s="186">
        <f>SUM('Mau A1'!AB631:AB650)</f>
        <v>44.8</v>
      </c>
      <c r="R42" s="241">
        <f t="shared" si="0"/>
        <v>-458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209</v>
      </c>
      <c r="E43" s="186">
        <f>SUM('Mau A1'!N651:N670)</f>
        <v>0</v>
      </c>
      <c r="F43" s="186">
        <f>SUM('Mau A1'!O651:O670)</f>
        <v>0</v>
      </c>
      <c r="G43" s="186">
        <f>SUM('Mau A1'!P651:P670)</f>
        <v>209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-54.3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-310.60000000000002</v>
      </c>
      <c r="Q43" s="186">
        <f>SUM('Mau A1'!AB651:AB670)</f>
        <v>0</v>
      </c>
      <c r="R43" s="241">
        <f t="shared" si="0"/>
        <v>-310.60000000000002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415" t="s">
        <v>27</v>
      </c>
      <c r="B52" s="416"/>
      <c r="C52" s="416"/>
      <c r="D52" s="189">
        <f t="shared" ref="D52:P52" si="1">SUM(D11:D51)</f>
        <v>3108</v>
      </c>
      <c r="E52" s="189">
        <f t="shared" si="1"/>
        <v>1253.1399999999999</v>
      </c>
      <c r="F52" s="189">
        <f t="shared" si="1"/>
        <v>37.200000000000003</v>
      </c>
      <c r="G52" s="189">
        <f t="shared" si="1"/>
        <v>4398.34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-3995.8000000000006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-12621.000000000002</v>
      </c>
      <c r="Q52" s="200">
        <f>SUM(Q11:Q51)</f>
        <v>1224.8999999999999</v>
      </c>
      <c r="R52" s="200">
        <f>SUM(R11:R51)</f>
        <v>-11396.1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 x14ac:dyDescent="0.3">
      <c r="A56" s="436" t="s">
        <v>28</v>
      </c>
      <c r="B56" s="436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I45" sqref="I4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46" t="s">
        <v>149</v>
      </c>
      <c r="B2" s="446"/>
      <c r="C2" s="446"/>
      <c r="D2" s="446"/>
      <c r="E2" s="449" t="s">
        <v>12</v>
      </c>
      <c r="F2" s="449"/>
      <c r="G2" s="449"/>
      <c r="H2" s="449"/>
      <c r="I2" s="449"/>
      <c r="J2" s="449"/>
    </row>
    <row r="3" spans="1:10" s="50" customFormat="1" ht="34.5" customHeight="1" x14ac:dyDescent="0.3">
      <c r="A3" s="447" t="s">
        <v>150</v>
      </c>
      <c r="B3" s="448"/>
      <c r="C3" s="448"/>
      <c r="D3" s="448"/>
      <c r="E3" s="450" t="s">
        <v>13</v>
      </c>
      <c r="F3" s="450"/>
      <c r="G3" s="450"/>
      <c r="H3" s="450"/>
      <c r="I3" s="450"/>
      <c r="J3" s="450"/>
    </row>
    <row r="5" spans="1:10" ht="23.25" customHeight="1" x14ac:dyDescent="0.3">
      <c r="A5" s="445" t="s">
        <v>32</v>
      </c>
      <c r="B5" s="445"/>
      <c r="C5" s="445"/>
      <c r="D5" s="445"/>
      <c r="E5" s="445"/>
      <c r="F5" s="445"/>
      <c r="G5" s="445"/>
      <c r="H5" s="445"/>
      <c r="I5" s="445"/>
      <c r="J5" s="445"/>
    </row>
    <row r="6" spans="1:10" ht="23.25" customHeight="1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445"/>
    </row>
    <row r="7" spans="1:10" ht="23.25" customHeight="1" x14ac:dyDescent="0.3">
      <c r="A7" s="445" t="s">
        <v>33</v>
      </c>
      <c r="B7" s="445"/>
      <c r="C7" s="445"/>
      <c r="D7" s="445"/>
      <c r="E7" s="445"/>
      <c r="F7" s="445"/>
      <c r="G7" s="445"/>
      <c r="H7" s="445"/>
      <c r="I7" s="445"/>
      <c r="J7" s="445"/>
    </row>
    <row r="8" spans="1:10" x14ac:dyDescent="0.25">
      <c r="I8" s="48"/>
    </row>
    <row r="9" spans="1:10" ht="38.25" customHeight="1" x14ac:dyDescent="0.25">
      <c r="A9" s="455" t="s">
        <v>0</v>
      </c>
      <c r="B9" s="461" t="s">
        <v>192</v>
      </c>
      <c r="C9" s="462"/>
      <c r="D9" s="452" t="s">
        <v>34</v>
      </c>
      <c r="E9" s="453"/>
      <c r="F9" s="453"/>
      <c r="G9" s="453"/>
      <c r="H9" s="454"/>
      <c r="I9" s="457" t="s">
        <v>35</v>
      </c>
      <c r="J9" s="459" t="s">
        <v>36</v>
      </c>
    </row>
    <row r="10" spans="1:10" ht="29.25" customHeight="1" x14ac:dyDescent="0.25">
      <c r="A10" s="456"/>
      <c r="B10" s="463"/>
      <c r="C10" s="464"/>
      <c r="D10" s="169"/>
      <c r="E10" s="169"/>
      <c r="F10" s="169"/>
      <c r="G10" s="169"/>
      <c r="H10" s="169"/>
      <c r="I10" s="458"/>
      <c r="J10" s="460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65" t="s">
        <v>157</v>
      </c>
      <c r="G53" s="465"/>
      <c r="H53" s="465"/>
      <c r="I53" s="465"/>
      <c r="J53" s="465"/>
    </row>
    <row r="54" spans="1:10" ht="21.75" customHeight="1" x14ac:dyDescent="0.25">
      <c r="B54" s="178"/>
      <c r="C54" s="250" t="s">
        <v>38</v>
      </c>
      <c r="D54" s="39"/>
      <c r="E54" s="39"/>
      <c r="F54" s="451" t="s">
        <v>39</v>
      </c>
      <c r="G54" s="451"/>
      <c r="H54" s="451"/>
      <c r="I54" s="451"/>
      <c r="J54" s="451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4"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40</v>
      </c>
    </row>
    <row r="2" spans="1:10" s="50" customFormat="1" ht="23.25" customHeight="1" x14ac:dyDescent="0.3">
      <c r="A2" s="446" t="s">
        <v>149</v>
      </c>
      <c r="B2" s="446"/>
      <c r="C2" s="446"/>
      <c r="D2" s="446"/>
      <c r="E2" s="449" t="s">
        <v>12</v>
      </c>
      <c r="F2" s="449"/>
      <c r="G2" s="449"/>
      <c r="H2" s="449"/>
      <c r="I2" s="449"/>
      <c r="J2" s="449"/>
    </row>
    <row r="3" spans="1:10" s="50" customFormat="1" ht="33.75" customHeight="1" x14ac:dyDescent="0.3">
      <c r="A3" s="447" t="s">
        <v>150</v>
      </c>
      <c r="B3" s="448"/>
      <c r="C3" s="448"/>
      <c r="D3" s="448"/>
      <c r="E3" s="450" t="s">
        <v>13</v>
      </c>
      <c r="F3" s="450"/>
      <c r="G3" s="450"/>
      <c r="H3" s="450"/>
      <c r="I3" s="450"/>
      <c r="J3" s="450"/>
    </row>
    <row r="5" spans="1:10" ht="23.25" customHeight="1" x14ac:dyDescent="0.3">
      <c r="A5" s="445" t="s">
        <v>41</v>
      </c>
      <c r="B5" s="445"/>
      <c r="C5" s="445"/>
      <c r="D5" s="445"/>
      <c r="E5" s="445"/>
      <c r="F5" s="445"/>
      <c r="G5" s="445"/>
      <c r="H5" s="445"/>
      <c r="I5" s="445"/>
      <c r="J5" s="445"/>
    </row>
    <row r="6" spans="1:10" ht="23.25" customHeight="1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445"/>
    </row>
    <row r="7" spans="1:10" ht="23.25" customHeight="1" x14ac:dyDescent="0.3">
      <c r="A7" s="445" t="s">
        <v>42</v>
      </c>
      <c r="B7" s="445"/>
      <c r="C7" s="445"/>
      <c r="D7" s="445"/>
      <c r="E7" s="445"/>
      <c r="F7" s="445"/>
      <c r="G7" s="445"/>
      <c r="H7" s="445"/>
      <c r="I7" s="445"/>
      <c r="J7" s="445"/>
    </row>
    <row r="8" spans="1:10" x14ac:dyDescent="0.25">
      <c r="I8" s="48"/>
    </row>
    <row r="9" spans="1:10" ht="51" customHeight="1" x14ac:dyDescent="0.25">
      <c r="A9" s="455" t="s">
        <v>0</v>
      </c>
      <c r="B9" s="461" t="s">
        <v>192</v>
      </c>
      <c r="C9" s="462"/>
      <c r="D9" s="452" t="s">
        <v>34</v>
      </c>
      <c r="E9" s="453"/>
      <c r="F9" s="453"/>
      <c r="G9" s="453"/>
      <c r="H9" s="454"/>
      <c r="I9" s="457" t="s">
        <v>35</v>
      </c>
      <c r="J9" s="459" t="s">
        <v>36</v>
      </c>
    </row>
    <row r="10" spans="1:10" ht="25.5" customHeight="1" x14ac:dyDescent="0.25">
      <c r="A10" s="456"/>
      <c r="B10" s="463"/>
      <c r="C10" s="464"/>
      <c r="D10" s="30"/>
      <c r="E10" s="30"/>
      <c r="F10" s="30"/>
      <c r="G10" s="30"/>
      <c r="H10" s="30"/>
      <c r="I10" s="458"/>
      <c r="J10" s="460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66" t="s">
        <v>43</v>
      </c>
      <c r="C53" s="466"/>
      <c r="D53" s="466"/>
      <c r="E53" s="466"/>
      <c r="F53" s="465" t="s">
        <v>157</v>
      </c>
      <c r="G53" s="465"/>
      <c r="H53" s="465"/>
      <c r="I53" s="465"/>
      <c r="J53" s="465"/>
    </row>
    <row r="54" spans="1:10" ht="21.75" customHeight="1" x14ac:dyDescent="0.25">
      <c r="C54" s="39" t="s">
        <v>38</v>
      </c>
      <c r="D54" s="39"/>
      <c r="E54" s="39"/>
      <c r="F54" s="451" t="s">
        <v>39</v>
      </c>
      <c r="G54" s="451"/>
      <c r="H54" s="451"/>
      <c r="I54" s="451"/>
      <c r="J54" s="451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44</v>
      </c>
    </row>
    <row r="2" spans="1:52" ht="21.75" customHeight="1" x14ac:dyDescent="0.25">
      <c r="A2" s="446" t="s">
        <v>149</v>
      </c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101"/>
      <c r="R2" s="101"/>
      <c r="S2" s="101"/>
      <c r="T2" s="91"/>
      <c r="U2" s="91"/>
      <c r="V2" s="91"/>
      <c r="W2" s="91"/>
      <c r="AF2" s="473" t="s">
        <v>12</v>
      </c>
      <c r="AG2" s="473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  <c r="AT2" s="473"/>
      <c r="AU2" s="473"/>
      <c r="AV2" s="473"/>
      <c r="AW2" s="473"/>
      <c r="AX2" s="473"/>
      <c r="AY2" s="473"/>
      <c r="AZ2" s="473"/>
    </row>
    <row r="3" spans="1:52" ht="30" customHeight="1" x14ac:dyDescent="0.25">
      <c r="A3" s="447" t="s">
        <v>150</v>
      </c>
      <c r="B3" s="448"/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102"/>
      <c r="R3" s="102"/>
      <c r="S3" s="102"/>
      <c r="T3" s="91"/>
      <c r="U3" s="91"/>
      <c r="V3" s="91"/>
      <c r="W3" s="91"/>
      <c r="AF3" s="450" t="s">
        <v>13</v>
      </c>
      <c r="AG3" s="450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  <c r="AT3" s="450"/>
      <c r="AU3" s="450"/>
      <c r="AV3" s="450"/>
      <c r="AW3" s="450"/>
      <c r="AX3" s="450"/>
      <c r="AY3" s="450"/>
      <c r="AZ3" s="450"/>
    </row>
    <row r="5" spans="1:52" ht="20.25" x14ac:dyDescent="0.3">
      <c r="A5" s="445" t="s">
        <v>45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445"/>
      <c r="Z5" s="445"/>
      <c r="AA5" s="445"/>
      <c r="AB5" s="445"/>
      <c r="AC5" s="445"/>
      <c r="AD5" s="445"/>
      <c r="AE5" s="445"/>
      <c r="AF5" s="445"/>
      <c r="AG5" s="445"/>
      <c r="AH5" s="445"/>
      <c r="AI5" s="445"/>
      <c r="AJ5" s="445"/>
      <c r="AK5" s="445"/>
      <c r="AL5" s="445"/>
      <c r="AM5" s="445"/>
      <c r="AN5" s="445"/>
      <c r="AO5" s="445"/>
      <c r="AP5" s="445"/>
      <c r="AQ5" s="445"/>
      <c r="AR5" s="445"/>
      <c r="AS5" s="445"/>
      <c r="AT5" s="445"/>
      <c r="AU5" s="445"/>
      <c r="AV5" s="445"/>
      <c r="AW5" s="445"/>
      <c r="AX5" s="445"/>
      <c r="AY5" s="445"/>
      <c r="AZ5" s="445"/>
    </row>
    <row r="6" spans="1:52" ht="20.25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445"/>
      <c r="K6" s="445"/>
      <c r="L6" s="445"/>
      <c r="M6" s="445"/>
      <c r="N6" s="445"/>
      <c r="O6" s="445"/>
      <c r="P6" s="445"/>
      <c r="Q6" s="445"/>
      <c r="R6" s="445"/>
      <c r="S6" s="445"/>
      <c r="T6" s="445"/>
      <c r="U6" s="445"/>
      <c r="V6" s="445"/>
      <c r="W6" s="445"/>
      <c r="X6" s="445"/>
      <c r="Y6" s="445"/>
      <c r="Z6" s="445"/>
      <c r="AA6" s="445"/>
      <c r="AB6" s="445"/>
      <c r="AC6" s="445"/>
      <c r="AD6" s="445"/>
      <c r="AE6" s="445"/>
      <c r="AF6" s="445"/>
      <c r="AG6" s="445"/>
      <c r="AH6" s="445"/>
      <c r="AI6" s="445"/>
      <c r="AJ6" s="445"/>
      <c r="AK6" s="445"/>
      <c r="AL6" s="445"/>
      <c r="AM6" s="445"/>
      <c r="AN6" s="445"/>
      <c r="AO6" s="445"/>
      <c r="AP6" s="445"/>
      <c r="AQ6" s="445"/>
      <c r="AR6" s="445"/>
      <c r="AS6" s="445"/>
      <c r="AT6" s="445"/>
      <c r="AU6" s="445"/>
      <c r="AV6" s="445"/>
      <c r="AW6" s="445"/>
      <c r="AX6" s="445"/>
      <c r="AY6" s="445"/>
      <c r="AZ6" s="445"/>
    </row>
    <row r="7" spans="1:52" ht="20.25" x14ac:dyDescent="0.3">
      <c r="A7" s="445" t="s">
        <v>46</v>
      </c>
      <c r="B7" s="445"/>
      <c r="C7" s="445"/>
      <c r="D7" s="445"/>
      <c r="E7" s="445"/>
      <c r="F7" s="445"/>
      <c r="G7" s="445"/>
      <c r="H7" s="445"/>
      <c r="I7" s="445"/>
      <c r="J7" s="445"/>
      <c r="K7" s="445"/>
      <c r="L7" s="445"/>
      <c r="M7" s="445"/>
      <c r="N7" s="445"/>
      <c r="O7" s="445"/>
      <c r="P7" s="445"/>
      <c r="Q7" s="445"/>
      <c r="R7" s="445"/>
      <c r="S7" s="445"/>
      <c r="T7" s="445"/>
      <c r="U7" s="445"/>
      <c r="V7" s="445"/>
      <c r="W7" s="445"/>
      <c r="X7" s="445"/>
      <c r="Y7" s="445"/>
      <c r="Z7" s="445"/>
      <c r="AA7" s="445"/>
      <c r="AB7" s="445"/>
      <c r="AC7" s="445"/>
      <c r="AD7" s="445"/>
      <c r="AE7" s="445"/>
      <c r="AF7" s="445"/>
      <c r="AG7" s="445"/>
      <c r="AH7" s="445"/>
      <c r="AI7" s="445"/>
      <c r="AJ7" s="445"/>
      <c r="AK7" s="445"/>
      <c r="AL7" s="445"/>
      <c r="AM7" s="445"/>
      <c r="AN7" s="445"/>
      <c r="AO7" s="445"/>
      <c r="AP7" s="445"/>
      <c r="AQ7" s="445"/>
      <c r="AR7" s="445"/>
      <c r="AS7" s="445"/>
      <c r="AT7" s="445"/>
      <c r="AU7" s="445"/>
      <c r="AV7" s="445"/>
      <c r="AW7" s="445"/>
      <c r="AX7" s="445"/>
      <c r="AY7" s="445"/>
      <c r="AZ7" s="445"/>
    </row>
    <row r="8" spans="1:52" ht="11.25" customHeight="1" x14ac:dyDescent="0.25"/>
    <row r="9" spans="1:52" ht="26.25" customHeight="1" x14ac:dyDescent="0.25">
      <c r="A9" s="477" t="s">
        <v>0</v>
      </c>
      <c r="B9" s="479" t="s">
        <v>192</v>
      </c>
      <c r="C9" s="480"/>
      <c r="D9" s="455" t="s">
        <v>47</v>
      </c>
      <c r="E9" s="455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55"/>
      <c r="R9" s="455"/>
      <c r="S9" s="455"/>
      <c r="T9" s="455"/>
      <c r="U9" s="455"/>
      <c r="V9" s="455"/>
      <c r="W9" s="455"/>
      <c r="X9" s="455"/>
      <c r="Y9" s="455"/>
      <c r="Z9" s="455"/>
      <c r="AA9" s="455"/>
      <c r="AB9" s="455"/>
      <c r="AC9" s="455"/>
      <c r="AD9" s="455"/>
      <c r="AE9" s="455"/>
      <c r="AF9" s="455"/>
      <c r="AG9" s="455"/>
      <c r="AH9" s="455"/>
      <c r="AI9" s="455"/>
      <c r="AJ9" s="455"/>
      <c r="AK9" s="455"/>
      <c r="AL9" s="455"/>
      <c r="AM9" s="455"/>
      <c r="AN9" s="455"/>
      <c r="AO9" s="455"/>
      <c r="AP9" s="455"/>
      <c r="AQ9" s="455"/>
      <c r="AR9" s="455"/>
      <c r="AS9" s="455"/>
      <c r="AT9" s="455"/>
      <c r="AU9" s="455"/>
      <c r="AV9" s="455"/>
      <c r="AW9" s="455"/>
      <c r="AX9" s="455"/>
      <c r="AY9" s="455"/>
      <c r="AZ9" s="475" t="s">
        <v>116</v>
      </c>
    </row>
    <row r="10" spans="1:52" ht="45" customHeight="1" x14ac:dyDescent="0.25">
      <c r="A10" s="478"/>
      <c r="B10" s="481"/>
      <c r="C10" s="482"/>
      <c r="D10" s="483" t="s">
        <v>49</v>
      </c>
      <c r="E10" s="484"/>
      <c r="F10" s="484"/>
      <c r="G10" s="485"/>
      <c r="H10" s="467" t="s">
        <v>50</v>
      </c>
      <c r="I10" s="468"/>
      <c r="J10" s="468"/>
      <c r="K10" s="469"/>
      <c r="L10" s="467" t="s">
        <v>51</v>
      </c>
      <c r="M10" s="468"/>
      <c r="N10" s="468"/>
      <c r="O10" s="469"/>
      <c r="P10" s="467" t="s">
        <v>52</v>
      </c>
      <c r="Q10" s="468"/>
      <c r="R10" s="468"/>
      <c r="S10" s="469"/>
      <c r="T10" s="483" t="s">
        <v>53</v>
      </c>
      <c r="U10" s="484"/>
      <c r="V10" s="484"/>
      <c r="W10" s="485"/>
      <c r="X10" s="467" t="s">
        <v>54</v>
      </c>
      <c r="Y10" s="468"/>
      <c r="Z10" s="468"/>
      <c r="AA10" s="469"/>
      <c r="AB10" s="467" t="s">
        <v>55</v>
      </c>
      <c r="AC10" s="468"/>
      <c r="AD10" s="468"/>
      <c r="AE10" s="469"/>
      <c r="AF10" s="467" t="s">
        <v>56</v>
      </c>
      <c r="AG10" s="468"/>
      <c r="AH10" s="468"/>
      <c r="AI10" s="469"/>
      <c r="AJ10" s="467" t="s">
        <v>57</v>
      </c>
      <c r="AK10" s="468"/>
      <c r="AL10" s="468"/>
      <c r="AM10" s="469"/>
      <c r="AN10" s="470" t="s">
        <v>58</v>
      </c>
      <c r="AO10" s="471"/>
      <c r="AP10" s="471"/>
      <c r="AQ10" s="472"/>
      <c r="AR10" s="467" t="s">
        <v>59</v>
      </c>
      <c r="AS10" s="468"/>
      <c r="AT10" s="468"/>
      <c r="AU10" s="469"/>
      <c r="AV10" s="467" t="s">
        <v>60</v>
      </c>
      <c r="AW10" s="468"/>
      <c r="AX10" s="468"/>
      <c r="AY10" s="469"/>
      <c r="AZ10" s="476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74" t="s">
        <v>68</v>
      </c>
      <c r="C52" s="474"/>
      <c r="D52" s="474"/>
      <c r="E52" s="474"/>
      <c r="F52" s="474"/>
      <c r="G52" s="474"/>
      <c r="H52" s="474"/>
      <c r="I52" s="474"/>
      <c r="J52" s="474"/>
      <c r="K52" s="474"/>
      <c r="L52" s="474"/>
      <c r="M52" s="474"/>
      <c r="N52" s="474"/>
      <c r="O52" s="474"/>
      <c r="P52" s="474"/>
      <c r="Q52" s="474"/>
      <c r="R52" s="474"/>
      <c r="S52" s="474"/>
      <c r="T52" s="474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61</v>
      </c>
    </row>
    <row r="2" spans="1:16" ht="21" customHeight="1" x14ac:dyDescent="0.25">
      <c r="A2" s="446" t="s">
        <v>149</v>
      </c>
      <c r="B2" s="446"/>
      <c r="C2" s="446"/>
      <c r="D2" s="446"/>
      <c r="E2" s="446"/>
      <c r="F2" s="446"/>
      <c r="G2" s="446"/>
      <c r="H2" s="91"/>
      <c r="K2" s="473" t="s">
        <v>12</v>
      </c>
      <c r="L2" s="473"/>
      <c r="M2" s="473"/>
      <c r="N2" s="473"/>
      <c r="O2" s="473"/>
      <c r="P2" s="473"/>
    </row>
    <row r="3" spans="1:16" ht="33" customHeight="1" x14ac:dyDescent="0.25">
      <c r="A3" s="447" t="s">
        <v>150</v>
      </c>
      <c r="B3" s="448"/>
      <c r="C3" s="448"/>
      <c r="D3" s="448"/>
      <c r="E3" s="448"/>
      <c r="F3" s="448"/>
      <c r="G3" s="448"/>
      <c r="H3" s="91"/>
      <c r="K3" s="450" t="s">
        <v>13</v>
      </c>
      <c r="L3" s="450"/>
      <c r="M3" s="450"/>
      <c r="N3" s="450"/>
      <c r="O3" s="450"/>
      <c r="P3" s="450"/>
    </row>
    <row r="5" spans="1:16" ht="20.25" x14ac:dyDescent="0.3">
      <c r="A5" s="445" t="s">
        <v>62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</row>
    <row r="6" spans="1:16" ht="20.25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445"/>
      <c r="K6" s="445"/>
      <c r="L6" s="445"/>
      <c r="M6" s="445"/>
      <c r="N6" s="445"/>
      <c r="O6" s="445"/>
      <c r="P6" s="445"/>
    </row>
    <row r="7" spans="1:16" ht="20.25" x14ac:dyDescent="0.3">
      <c r="A7" s="445" t="s">
        <v>46</v>
      </c>
      <c r="B7" s="445"/>
      <c r="C7" s="445"/>
      <c r="D7" s="445"/>
      <c r="E7" s="445"/>
      <c r="F7" s="445"/>
      <c r="G7" s="445"/>
      <c r="H7" s="445"/>
      <c r="I7" s="445"/>
      <c r="J7" s="445"/>
      <c r="K7" s="445"/>
      <c r="L7" s="445"/>
      <c r="M7" s="445"/>
      <c r="N7" s="445"/>
      <c r="O7" s="445"/>
      <c r="P7" s="445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4" t="s">
        <v>192</v>
      </c>
      <c r="C10" s="524"/>
      <c r="D10" s="524" t="s">
        <v>63</v>
      </c>
      <c r="E10" s="524"/>
      <c r="F10" s="524" t="s">
        <v>64</v>
      </c>
      <c r="G10" s="524"/>
      <c r="H10" s="524"/>
      <c r="I10" s="524"/>
      <c r="J10" s="524"/>
      <c r="K10" s="524"/>
      <c r="L10" s="524"/>
      <c r="M10" s="524"/>
      <c r="N10" s="525" t="s">
        <v>65</v>
      </c>
      <c r="O10" s="524"/>
      <c r="P10" s="32" t="s">
        <v>66</v>
      </c>
    </row>
    <row r="11" spans="1:16" ht="18.75" customHeight="1" x14ac:dyDescent="0.25">
      <c r="A11" s="520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3"/>
      <c r="E11" s="514"/>
      <c r="F11" s="515"/>
      <c r="G11" s="516"/>
      <c r="H11" s="516"/>
      <c r="I11" s="516"/>
      <c r="J11" s="516"/>
      <c r="K11" s="516"/>
      <c r="L11" s="516"/>
      <c r="M11" s="517"/>
      <c r="N11" s="515">
        <v>4</v>
      </c>
      <c r="O11" s="517"/>
      <c r="P11" s="508">
        <f>N11+N12+N13+N14+N15+N16+N17+N18+N19+N20</f>
        <v>40</v>
      </c>
    </row>
    <row r="12" spans="1:16" ht="18.75" customHeight="1" x14ac:dyDescent="0.25">
      <c r="A12" s="511"/>
      <c r="B12" s="170"/>
      <c r="C12" s="181"/>
      <c r="D12" s="493"/>
      <c r="E12" s="494"/>
      <c r="F12" s="486"/>
      <c r="G12" s="495"/>
      <c r="H12" s="495"/>
      <c r="I12" s="495"/>
      <c r="J12" s="495"/>
      <c r="K12" s="495"/>
      <c r="L12" s="495"/>
      <c r="M12" s="487"/>
      <c r="N12" s="486">
        <v>4</v>
      </c>
      <c r="O12" s="487"/>
      <c r="P12" s="508"/>
    </row>
    <row r="13" spans="1:16" ht="18.75" customHeight="1" x14ac:dyDescent="0.25">
      <c r="A13" s="511"/>
      <c r="B13" s="170"/>
      <c r="C13" s="181"/>
      <c r="D13" s="493"/>
      <c r="E13" s="494"/>
      <c r="F13" s="486"/>
      <c r="G13" s="495"/>
      <c r="H13" s="495"/>
      <c r="I13" s="495"/>
      <c r="J13" s="495"/>
      <c r="K13" s="495"/>
      <c r="L13" s="495"/>
      <c r="M13" s="487"/>
      <c r="N13" s="486">
        <v>4</v>
      </c>
      <c r="O13" s="487"/>
      <c r="P13" s="508"/>
    </row>
    <row r="14" spans="1:16" ht="18.75" customHeight="1" x14ac:dyDescent="0.25">
      <c r="A14" s="531"/>
      <c r="B14" s="170"/>
      <c r="C14" s="181"/>
      <c r="D14" s="493"/>
      <c r="E14" s="494"/>
      <c r="F14" s="486"/>
      <c r="G14" s="495"/>
      <c r="H14" s="495"/>
      <c r="I14" s="495"/>
      <c r="J14" s="495"/>
      <c r="K14" s="495"/>
      <c r="L14" s="495"/>
      <c r="M14" s="487"/>
      <c r="N14" s="486">
        <v>4</v>
      </c>
      <c r="O14" s="487"/>
      <c r="P14" s="508"/>
    </row>
    <row r="15" spans="1:16" ht="18.75" customHeight="1" x14ac:dyDescent="0.25">
      <c r="A15" s="531"/>
      <c r="B15" s="170"/>
      <c r="C15" s="181"/>
      <c r="D15" s="493"/>
      <c r="E15" s="494"/>
      <c r="F15" s="486"/>
      <c r="G15" s="495"/>
      <c r="H15" s="495"/>
      <c r="I15" s="495"/>
      <c r="J15" s="495"/>
      <c r="K15" s="495"/>
      <c r="L15" s="495"/>
      <c r="M15" s="487"/>
      <c r="N15" s="486">
        <v>4</v>
      </c>
      <c r="O15" s="487"/>
      <c r="P15" s="508"/>
    </row>
    <row r="16" spans="1:16" ht="18.75" customHeight="1" x14ac:dyDescent="0.25">
      <c r="A16" s="531"/>
      <c r="B16" s="170"/>
      <c r="C16" s="181"/>
      <c r="D16" s="493"/>
      <c r="E16" s="494"/>
      <c r="F16" s="486"/>
      <c r="G16" s="495"/>
      <c r="H16" s="495"/>
      <c r="I16" s="495"/>
      <c r="J16" s="495"/>
      <c r="K16" s="495"/>
      <c r="L16" s="495"/>
      <c r="M16" s="487"/>
      <c r="N16" s="486">
        <v>4</v>
      </c>
      <c r="O16" s="487"/>
      <c r="P16" s="508"/>
    </row>
    <row r="17" spans="1:16" ht="18.75" customHeight="1" x14ac:dyDescent="0.25">
      <c r="A17" s="531"/>
      <c r="B17" s="170"/>
      <c r="C17" s="181"/>
      <c r="D17" s="493"/>
      <c r="E17" s="494"/>
      <c r="F17" s="486"/>
      <c r="G17" s="495"/>
      <c r="H17" s="495"/>
      <c r="I17" s="495"/>
      <c r="J17" s="495"/>
      <c r="K17" s="495"/>
      <c r="L17" s="495"/>
      <c r="M17" s="487"/>
      <c r="N17" s="486">
        <v>4</v>
      </c>
      <c r="O17" s="487"/>
      <c r="P17" s="508"/>
    </row>
    <row r="18" spans="1:16" ht="18.75" customHeight="1" x14ac:dyDescent="0.25">
      <c r="A18" s="531"/>
      <c r="B18" s="170"/>
      <c r="C18" s="181"/>
      <c r="D18" s="493"/>
      <c r="E18" s="494"/>
      <c r="F18" s="486"/>
      <c r="G18" s="495"/>
      <c r="H18" s="495"/>
      <c r="I18" s="495"/>
      <c r="J18" s="495"/>
      <c r="K18" s="495"/>
      <c r="L18" s="495"/>
      <c r="M18" s="487"/>
      <c r="N18" s="486">
        <v>4</v>
      </c>
      <c r="O18" s="487"/>
      <c r="P18" s="508"/>
    </row>
    <row r="19" spans="1:16" ht="18.75" customHeight="1" x14ac:dyDescent="0.25">
      <c r="A19" s="531"/>
      <c r="B19" s="170"/>
      <c r="C19" s="181"/>
      <c r="D19" s="493"/>
      <c r="E19" s="494"/>
      <c r="F19" s="486"/>
      <c r="G19" s="495"/>
      <c r="H19" s="495"/>
      <c r="I19" s="495"/>
      <c r="J19" s="495"/>
      <c r="K19" s="495"/>
      <c r="L19" s="495"/>
      <c r="M19" s="487"/>
      <c r="N19" s="486">
        <v>4</v>
      </c>
      <c r="O19" s="487"/>
      <c r="P19" s="508"/>
    </row>
    <row r="20" spans="1:16" ht="18.75" customHeight="1" x14ac:dyDescent="0.25">
      <c r="A20" s="512"/>
      <c r="B20" s="171"/>
      <c r="C20" s="182"/>
      <c r="D20" s="488"/>
      <c r="E20" s="489"/>
      <c r="F20" s="490"/>
      <c r="G20" s="491"/>
      <c r="H20" s="491"/>
      <c r="I20" s="491"/>
      <c r="J20" s="491"/>
      <c r="K20" s="491"/>
      <c r="L20" s="491"/>
      <c r="M20" s="492"/>
      <c r="N20" s="490">
        <v>4</v>
      </c>
      <c r="O20" s="492"/>
      <c r="P20" s="509"/>
    </row>
    <row r="21" spans="1:16" ht="18.75" customHeight="1" x14ac:dyDescent="0.25">
      <c r="A21" s="518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03"/>
      <c r="E21" s="504"/>
      <c r="F21" s="498"/>
      <c r="G21" s="505"/>
      <c r="H21" s="505"/>
      <c r="I21" s="505"/>
      <c r="J21" s="505"/>
      <c r="K21" s="505"/>
      <c r="L21" s="505"/>
      <c r="M21" s="499"/>
      <c r="N21" s="498"/>
      <c r="O21" s="499"/>
      <c r="P21" s="507">
        <f>N21+N22+N23+N24+N25+N26+N27+N28+N29+N30</f>
        <v>0</v>
      </c>
    </row>
    <row r="22" spans="1:16" ht="18.75" customHeight="1" x14ac:dyDescent="0.25">
      <c r="A22" s="501"/>
      <c r="B22" s="170"/>
      <c r="C22" s="181"/>
      <c r="D22" s="493"/>
      <c r="E22" s="494"/>
      <c r="F22" s="486"/>
      <c r="G22" s="495"/>
      <c r="H22" s="495"/>
      <c r="I22" s="495"/>
      <c r="J22" s="495"/>
      <c r="K22" s="495"/>
      <c r="L22" s="495"/>
      <c r="M22" s="487"/>
      <c r="N22" s="486"/>
      <c r="O22" s="487"/>
      <c r="P22" s="508"/>
    </row>
    <row r="23" spans="1:16" ht="18.75" customHeight="1" x14ac:dyDescent="0.25">
      <c r="A23" s="501"/>
      <c r="B23" s="170"/>
      <c r="C23" s="181"/>
      <c r="D23" s="493"/>
      <c r="E23" s="494"/>
      <c r="F23" s="486"/>
      <c r="G23" s="495"/>
      <c r="H23" s="495"/>
      <c r="I23" s="495"/>
      <c r="J23" s="495"/>
      <c r="K23" s="495"/>
      <c r="L23" s="495"/>
      <c r="M23" s="487"/>
      <c r="N23" s="486"/>
      <c r="O23" s="487"/>
      <c r="P23" s="508"/>
    </row>
    <row r="24" spans="1:16" ht="18.75" customHeight="1" x14ac:dyDescent="0.25">
      <c r="A24" s="501"/>
      <c r="B24" s="170"/>
      <c r="C24" s="181"/>
      <c r="D24" s="493"/>
      <c r="E24" s="494"/>
      <c r="F24" s="486"/>
      <c r="G24" s="495"/>
      <c r="H24" s="495"/>
      <c r="I24" s="495"/>
      <c r="J24" s="495"/>
      <c r="K24" s="495"/>
      <c r="L24" s="495"/>
      <c r="M24" s="487"/>
      <c r="N24" s="486"/>
      <c r="O24" s="487"/>
      <c r="P24" s="508"/>
    </row>
    <row r="25" spans="1:16" ht="18.75" customHeight="1" x14ac:dyDescent="0.25">
      <c r="A25" s="501"/>
      <c r="B25" s="170"/>
      <c r="C25" s="181"/>
      <c r="D25" s="493"/>
      <c r="E25" s="494"/>
      <c r="F25" s="486"/>
      <c r="G25" s="495"/>
      <c r="H25" s="495"/>
      <c r="I25" s="495"/>
      <c r="J25" s="495"/>
      <c r="K25" s="495"/>
      <c r="L25" s="495"/>
      <c r="M25" s="487"/>
      <c r="N25" s="486"/>
      <c r="O25" s="487"/>
      <c r="P25" s="508"/>
    </row>
    <row r="26" spans="1:16" ht="18.75" customHeight="1" x14ac:dyDescent="0.25">
      <c r="A26" s="501"/>
      <c r="B26" s="170"/>
      <c r="C26" s="181"/>
      <c r="D26" s="493"/>
      <c r="E26" s="494"/>
      <c r="F26" s="486"/>
      <c r="G26" s="495"/>
      <c r="H26" s="495"/>
      <c r="I26" s="495"/>
      <c r="J26" s="495"/>
      <c r="K26" s="495"/>
      <c r="L26" s="495"/>
      <c r="M26" s="487"/>
      <c r="N26" s="486"/>
      <c r="O26" s="487"/>
      <c r="P26" s="508"/>
    </row>
    <row r="27" spans="1:16" ht="18.75" customHeight="1" x14ac:dyDescent="0.25">
      <c r="A27" s="501"/>
      <c r="B27" s="170"/>
      <c r="C27" s="181"/>
      <c r="D27" s="493"/>
      <c r="E27" s="494"/>
      <c r="F27" s="486"/>
      <c r="G27" s="495"/>
      <c r="H27" s="495"/>
      <c r="I27" s="495"/>
      <c r="J27" s="495"/>
      <c r="K27" s="495"/>
      <c r="L27" s="495"/>
      <c r="M27" s="487"/>
      <c r="N27" s="486"/>
      <c r="O27" s="487"/>
      <c r="P27" s="508"/>
    </row>
    <row r="28" spans="1:16" ht="18.75" customHeight="1" x14ac:dyDescent="0.25">
      <c r="A28" s="501"/>
      <c r="B28" s="170"/>
      <c r="C28" s="181"/>
      <c r="D28" s="493"/>
      <c r="E28" s="494"/>
      <c r="F28" s="486"/>
      <c r="G28" s="495"/>
      <c r="H28" s="495"/>
      <c r="I28" s="495"/>
      <c r="J28" s="495"/>
      <c r="K28" s="495"/>
      <c r="L28" s="495"/>
      <c r="M28" s="487"/>
      <c r="N28" s="486"/>
      <c r="O28" s="487"/>
      <c r="P28" s="508"/>
    </row>
    <row r="29" spans="1:16" ht="18.75" customHeight="1" x14ac:dyDescent="0.25">
      <c r="A29" s="501"/>
      <c r="B29" s="170"/>
      <c r="C29" s="181"/>
      <c r="D29" s="493"/>
      <c r="E29" s="494"/>
      <c r="F29" s="486"/>
      <c r="G29" s="495"/>
      <c r="H29" s="495"/>
      <c r="I29" s="495"/>
      <c r="J29" s="495"/>
      <c r="K29" s="495"/>
      <c r="L29" s="495"/>
      <c r="M29" s="487"/>
      <c r="N29" s="486"/>
      <c r="O29" s="487"/>
      <c r="P29" s="508"/>
    </row>
    <row r="30" spans="1:16" ht="18.75" customHeight="1" x14ac:dyDescent="0.25">
      <c r="A30" s="519"/>
      <c r="B30" s="171"/>
      <c r="C30" s="182"/>
      <c r="D30" s="488"/>
      <c r="E30" s="489"/>
      <c r="F30" s="490"/>
      <c r="G30" s="491"/>
      <c r="H30" s="491"/>
      <c r="I30" s="491"/>
      <c r="J30" s="491"/>
      <c r="K30" s="491"/>
      <c r="L30" s="491"/>
      <c r="M30" s="492"/>
      <c r="N30" s="490"/>
      <c r="O30" s="492"/>
      <c r="P30" s="509"/>
    </row>
    <row r="31" spans="1:16" ht="20.25" customHeight="1" x14ac:dyDescent="0.25">
      <c r="A31" s="522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03"/>
      <c r="E31" s="504"/>
      <c r="F31" s="498"/>
      <c r="G31" s="505"/>
      <c r="H31" s="505"/>
      <c r="I31" s="505"/>
      <c r="J31" s="505"/>
      <c r="K31" s="505"/>
      <c r="L31" s="505"/>
      <c r="M31" s="499"/>
      <c r="N31" s="498"/>
      <c r="O31" s="499"/>
      <c r="P31" s="507">
        <f>N31+N32+N33+N34+N35+N36+N37+N38+N39+N40</f>
        <v>24</v>
      </c>
    </row>
    <row r="32" spans="1:16" ht="20.25" customHeight="1" x14ac:dyDescent="0.25">
      <c r="A32" s="518"/>
      <c r="B32" s="170"/>
      <c r="C32" s="181"/>
      <c r="D32" s="493"/>
      <c r="E32" s="494"/>
      <c r="F32" s="486"/>
      <c r="G32" s="495"/>
      <c r="H32" s="495"/>
      <c r="I32" s="495"/>
      <c r="J32" s="495"/>
      <c r="K32" s="495"/>
      <c r="L32" s="495"/>
      <c r="M32" s="487"/>
      <c r="N32" s="486">
        <v>4</v>
      </c>
      <c r="O32" s="487"/>
      <c r="P32" s="508"/>
    </row>
    <row r="33" spans="1:16" ht="20.25" customHeight="1" x14ac:dyDescent="0.25">
      <c r="A33" s="518"/>
      <c r="B33" s="170"/>
      <c r="C33" s="181"/>
      <c r="D33" s="493"/>
      <c r="E33" s="494"/>
      <c r="F33" s="486"/>
      <c r="G33" s="495"/>
      <c r="H33" s="495"/>
      <c r="I33" s="495"/>
      <c r="J33" s="495"/>
      <c r="K33" s="495"/>
      <c r="L33" s="495"/>
      <c r="M33" s="487"/>
      <c r="N33" s="486">
        <v>4</v>
      </c>
      <c r="O33" s="487"/>
      <c r="P33" s="508"/>
    </row>
    <row r="34" spans="1:16" ht="20.25" customHeight="1" x14ac:dyDescent="0.25">
      <c r="A34" s="518"/>
      <c r="B34" s="170"/>
      <c r="C34" s="181"/>
      <c r="D34" s="493"/>
      <c r="E34" s="494"/>
      <c r="F34" s="486"/>
      <c r="G34" s="495"/>
      <c r="H34" s="495"/>
      <c r="I34" s="495"/>
      <c r="J34" s="495"/>
      <c r="K34" s="495"/>
      <c r="L34" s="495"/>
      <c r="M34" s="487"/>
      <c r="N34" s="486">
        <v>4</v>
      </c>
      <c r="O34" s="487"/>
      <c r="P34" s="508"/>
    </row>
    <row r="35" spans="1:16" ht="20.25" customHeight="1" x14ac:dyDescent="0.25">
      <c r="A35" s="518"/>
      <c r="B35" s="170"/>
      <c r="C35" s="181"/>
      <c r="D35" s="493"/>
      <c r="E35" s="494"/>
      <c r="F35" s="486"/>
      <c r="G35" s="495"/>
      <c r="H35" s="495"/>
      <c r="I35" s="495"/>
      <c r="J35" s="495"/>
      <c r="K35" s="495"/>
      <c r="L35" s="495"/>
      <c r="M35" s="487"/>
      <c r="N35" s="486">
        <v>4</v>
      </c>
      <c r="O35" s="487"/>
      <c r="P35" s="508"/>
    </row>
    <row r="36" spans="1:16" ht="20.25" customHeight="1" x14ac:dyDescent="0.25">
      <c r="A36" s="518"/>
      <c r="B36" s="170"/>
      <c r="C36" s="181"/>
      <c r="D36" s="493"/>
      <c r="E36" s="494"/>
      <c r="F36" s="486"/>
      <c r="G36" s="495"/>
      <c r="H36" s="495"/>
      <c r="I36" s="495"/>
      <c r="J36" s="495"/>
      <c r="K36" s="495"/>
      <c r="L36" s="495"/>
      <c r="M36" s="487"/>
      <c r="N36" s="486">
        <v>4</v>
      </c>
      <c r="O36" s="487"/>
      <c r="P36" s="508"/>
    </row>
    <row r="37" spans="1:16" ht="20.25" customHeight="1" x14ac:dyDescent="0.25">
      <c r="A37" s="518"/>
      <c r="B37" s="170"/>
      <c r="C37" s="181"/>
      <c r="D37" s="493"/>
      <c r="E37" s="494"/>
      <c r="F37" s="486"/>
      <c r="G37" s="495"/>
      <c r="H37" s="495"/>
      <c r="I37" s="495"/>
      <c r="J37" s="495"/>
      <c r="K37" s="495"/>
      <c r="L37" s="495"/>
      <c r="M37" s="487"/>
      <c r="N37" s="486">
        <v>4</v>
      </c>
      <c r="O37" s="487"/>
      <c r="P37" s="508"/>
    </row>
    <row r="38" spans="1:16" ht="20.25" customHeight="1" x14ac:dyDescent="0.25">
      <c r="A38" s="518"/>
      <c r="B38" s="170"/>
      <c r="C38" s="181"/>
      <c r="D38" s="493"/>
      <c r="E38" s="494"/>
      <c r="F38" s="486"/>
      <c r="G38" s="495"/>
      <c r="H38" s="495"/>
      <c r="I38" s="495"/>
      <c r="J38" s="495"/>
      <c r="K38" s="495"/>
      <c r="L38" s="495"/>
      <c r="M38" s="487"/>
      <c r="N38" s="486"/>
      <c r="O38" s="487"/>
      <c r="P38" s="508"/>
    </row>
    <row r="39" spans="1:16" ht="20.25" customHeight="1" x14ac:dyDescent="0.25">
      <c r="A39" s="518"/>
      <c r="B39" s="170"/>
      <c r="C39" s="181"/>
      <c r="D39" s="493"/>
      <c r="E39" s="494"/>
      <c r="F39" s="486"/>
      <c r="G39" s="495"/>
      <c r="H39" s="495"/>
      <c r="I39" s="495"/>
      <c r="J39" s="495"/>
      <c r="K39" s="495"/>
      <c r="L39" s="495"/>
      <c r="M39" s="487"/>
      <c r="N39" s="486"/>
      <c r="O39" s="487"/>
      <c r="P39" s="508"/>
    </row>
    <row r="40" spans="1:16" ht="20.25" customHeight="1" x14ac:dyDescent="0.25">
      <c r="A40" s="523"/>
      <c r="B40" s="171"/>
      <c r="C40" s="182"/>
      <c r="D40" s="488"/>
      <c r="E40" s="489"/>
      <c r="F40" s="490"/>
      <c r="G40" s="491"/>
      <c r="H40" s="491"/>
      <c r="I40" s="491"/>
      <c r="J40" s="491"/>
      <c r="K40" s="491"/>
      <c r="L40" s="491"/>
      <c r="M40" s="492"/>
      <c r="N40" s="490"/>
      <c r="O40" s="492"/>
      <c r="P40" s="509"/>
    </row>
    <row r="41" spans="1:16" ht="20.25" customHeight="1" x14ac:dyDescent="0.25">
      <c r="A41" s="500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03"/>
      <c r="E41" s="504"/>
      <c r="F41" s="498"/>
      <c r="G41" s="505"/>
      <c r="H41" s="505"/>
      <c r="I41" s="505"/>
      <c r="J41" s="505"/>
      <c r="K41" s="505"/>
      <c r="L41" s="505"/>
      <c r="M41" s="499"/>
      <c r="N41" s="498">
        <v>4</v>
      </c>
      <c r="O41" s="499"/>
      <c r="P41" s="507">
        <f>N41+N42+N43+N44+N45+N46+N47+N48+N49+N50</f>
        <v>40</v>
      </c>
    </row>
    <row r="42" spans="1:16" ht="20.25" customHeight="1" x14ac:dyDescent="0.25">
      <c r="A42" s="518"/>
      <c r="B42" s="170"/>
      <c r="C42" s="181"/>
      <c r="D42" s="493"/>
      <c r="E42" s="494"/>
      <c r="F42" s="486"/>
      <c r="G42" s="495"/>
      <c r="H42" s="495"/>
      <c r="I42" s="495"/>
      <c r="J42" s="495"/>
      <c r="K42" s="495"/>
      <c r="L42" s="495"/>
      <c r="M42" s="487"/>
      <c r="N42" s="486">
        <v>4</v>
      </c>
      <c r="O42" s="487"/>
      <c r="P42" s="508"/>
    </row>
    <row r="43" spans="1:16" ht="20.25" customHeight="1" x14ac:dyDescent="0.25">
      <c r="A43" s="518"/>
      <c r="B43" s="170"/>
      <c r="C43" s="181"/>
      <c r="D43" s="493"/>
      <c r="E43" s="494"/>
      <c r="F43" s="486"/>
      <c r="G43" s="495"/>
      <c r="H43" s="495"/>
      <c r="I43" s="495"/>
      <c r="J43" s="495"/>
      <c r="K43" s="495"/>
      <c r="L43" s="495"/>
      <c r="M43" s="487"/>
      <c r="N43" s="486">
        <v>4</v>
      </c>
      <c r="O43" s="487"/>
      <c r="P43" s="508"/>
    </row>
    <row r="44" spans="1:16" ht="20.25" customHeight="1" x14ac:dyDescent="0.25">
      <c r="A44" s="518"/>
      <c r="B44" s="170"/>
      <c r="C44" s="181"/>
      <c r="D44" s="493"/>
      <c r="E44" s="494"/>
      <c r="F44" s="486"/>
      <c r="G44" s="495"/>
      <c r="H44" s="495"/>
      <c r="I44" s="495"/>
      <c r="J44" s="495"/>
      <c r="K44" s="495"/>
      <c r="L44" s="495"/>
      <c r="M44" s="487"/>
      <c r="N44" s="486">
        <v>4</v>
      </c>
      <c r="O44" s="487"/>
      <c r="P44" s="508"/>
    </row>
    <row r="45" spans="1:16" ht="20.25" customHeight="1" x14ac:dyDescent="0.25">
      <c r="A45" s="518"/>
      <c r="B45" s="170"/>
      <c r="C45" s="181"/>
      <c r="D45" s="493"/>
      <c r="E45" s="494"/>
      <c r="F45" s="486"/>
      <c r="G45" s="495"/>
      <c r="H45" s="495"/>
      <c r="I45" s="495"/>
      <c r="J45" s="495"/>
      <c r="K45" s="495"/>
      <c r="L45" s="495"/>
      <c r="M45" s="487"/>
      <c r="N45" s="486">
        <v>4</v>
      </c>
      <c r="O45" s="487"/>
      <c r="P45" s="508"/>
    </row>
    <row r="46" spans="1:16" ht="20.25" customHeight="1" x14ac:dyDescent="0.25">
      <c r="A46" s="518"/>
      <c r="B46" s="170"/>
      <c r="C46" s="181"/>
      <c r="D46" s="493"/>
      <c r="E46" s="494"/>
      <c r="F46" s="486"/>
      <c r="G46" s="495"/>
      <c r="H46" s="495"/>
      <c r="I46" s="495"/>
      <c r="J46" s="495"/>
      <c r="K46" s="495"/>
      <c r="L46" s="495"/>
      <c r="M46" s="487"/>
      <c r="N46" s="486">
        <v>4</v>
      </c>
      <c r="O46" s="487"/>
      <c r="P46" s="508"/>
    </row>
    <row r="47" spans="1:16" ht="20.25" customHeight="1" x14ac:dyDescent="0.25">
      <c r="A47" s="518"/>
      <c r="B47" s="170"/>
      <c r="C47" s="181"/>
      <c r="D47" s="493"/>
      <c r="E47" s="494"/>
      <c r="F47" s="486"/>
      <c r="G47" s="495"/>
      <c r="H47" s="495"/>
      <c r="I47" s="495"/>
      <c r="J47" s="495"/>
      <c r="K47" s="495"/>
      <c r="L47" s="495"/>
      <c r="M47" s="487"/>
      <c r="N47" s="486">
        <v>4</v>
      </c>
      <c r="O47" s="487"/>
      <c r="P47" s="508"/>
    </row>
    <row r="48" spans="1:16" ht="20.25" customHeight="1" x14ac:dyDescent="0.25">
      <c r="A48" s="518"/>
      <c r="B48" s="170"/>
      <c r="C48" s="181"/>
      <c r="D48" s="493"/>
      <c r="E48" s="494"/>
      <c r="F48" s="486"/>
      <c r="G48" s="495"/>
      <c r="H48" s="495"/>
      <c r="I48" s="495"/>
      <c r="J48" s="495"/>
      <c r="K48" s="495"/>
      <c r="L48" s="495"/>
      <c r="M48" s="487"/>
      <c r="N48" s="486">
        <v>4</v>
      </c>
      <c r="O48" s="487"/>
      <c r="P48" s="508"/>
    </row>
    <row r="49" spans="1:16" ht="20.25" customHeight="1" x14ac:dyDescent="0.25">
      <c r="A49" s="518"/>
      <c r="B49" s="170"/>
      <c r="C49" s="181"/>
      <c r="D49" s="493"/>
      <c r="E49" s="494"/>
      <c r="F49" s="486"/>
      <c r="G49" s="495"/>
      <c r="H49" s="495"/>
      <c r="I49" s="495"/>
      <c r="J49" s="495"/>
      <c r="K49" s="495"/>
      <c r="L49" s="495"/>
      <c r="M49" s="487"/>
      <c r="N49" s="486">
        <v>4</v>
      </c>
      <c r="O49" s="487"/>
      <c r="P49" s="508"/>
    </row>
    <row r="50" spans="1:16" ht="20.25" customHeight="1" x14ac:dyDescent="0.25">
      <c r="A50" s="521"/>
      <c r="B50" s="171"/>
      <c r="C50" s="182"/>
      <c r="D50" s="488"/>
      <c r="E50" s="489"/>
      <c r="F50" s="490"/>
      <c r="G50" s="491"/>
      <c r="H50" s="491"/>
      <c r="I50" s="491"/>
      <c r="J50" s="491"/>
      <c r="K50" s="491"/>
      <c r="L50" s="491"/>
      <c r="M50" s="492"/>
      <c r="N50" s="490">
        <v>4</v>
      </c>
      <c r="O50" s="492"/>
      <c r="P50" s="509"/>
    </row>
    <row r="51" spans="1:16" ht="20.25" customHeight="1" x14ac:dyDescent="0.25">
      <c r="A51" s="510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03"/>
      <c r="E51" s="504"/>
      <c r="F51" s="498"/>
      <c r="G51" s="505"/>
      <c r="H51" s="505"/>
      <c r="I51" s="505"/>
      <c r="J51" s="505"/>
      <c r="K51" s="505"/>
      <c r="L51" s="505"/>
      <c r="M51" s="499"/>
      <c r="N51" s="498"/>
      <c r="O51" s="499"/>
      <c r="P51" s="507">
        <f>N51+N52+N53+N54+N55+N56+N57+N58+N59+N60</f>
        <v>24</v>
      </c>
    </row>
    <row r="52" spans="1:16" ht="20.25" customHeight="1" x14ac:dyDescent="0.25">
      <c r="A52" s="511"/>
      <c r="B52" s="170"/>
      <c r="C52" s="181"/>
      <c r="D52" s="493"/>
      <c r="E52" s="494"/>
      <c r="F52" s="486"/>
      <c r="G52" s="495"/>
      <c r="H52" s="495"/>
      <c r="I52" s="495"/>
      <c r="J52" s="495"/>
      <c r="K52" s="495"/>
      <c r="L52" s="495"/>
      <c r="M52" s="487"/>
      <c r="N52" s="486"/>
      <c r="O52" s="487"/>
      <c r="P52" s="508"/>
    </row>
    <row r="53" spans="1:16" ht="20.25" customHeight="1" x14ac:dyDescent="0.25">
      <c r="A53" s="511"/>
      <c r="B53" s="170"/>
      <c r="C53" s="181"/>
      <c r="D53" s="493"/>
      <c r="E53" s="494"/>
      <c r="F53" s="486"/>
      <c r="G53" s="495"/>
      <c r="H53" s="495"/>
      <c r="I53" s="495"/>
      <c r="J53" s="495"/>
      <c r="K53" s="495"/>
      <c r="L53" s="495"/>
      <c r="M53" s="487"/>
      <c r="N53" s="486">
        <v>4</v>
      </c>
      <c r="O53" s="487"/>
      <c r="P53" s="508"/>
    </row>
    <row r="54" spans="1:16" ht="20.25" customHeight="1" x14ac:dyDescent="0.25">
      <c r="A54" s="511"/>
      <c r="B54" s="170"/>
      <c r="C54" s="181"/>
      <c r="D54" s="493"/>
      <c r="E54" s="494"/>
      <c r="F54" s="486"/>
      <c r="G54" s="495"/>
      <c r="H54" s="495"/>
      <c r="I54" s="495"/>
      <c r="J54" s="495"/>
      <c r="K54" s="495"/>
      <c r="L54" s="495"/>
      <c r="M54" s="487"/>
      <c r="N54" s="486">
        <v>4</v>
      </c>
      <c r="O54" s="487"/>
      <c r="P54" s="508"/>
    </row>
    <row r="55" spans="1:16" ht="20.25" customHeight="1" x14ac:dyDescent="0.25">
      <c r="A55" s="511"/>
      <c r="B55" s="170"/>
      <c r="C55" s="181"/>
      <c r="D55" s="493"/>
      <c r="E55" s="494"/>
      <c r="F55" s="486"/>
      <c r="G55" s="495"/>
      <c r="H55" s="495"/>
      <c r="I55" s="495"/>
      <c r="J55" s="495"/>
      <c r="K55" s="495"/>
      <c r="L55" s="495"/>
      <c r="M55" s="487"/>
      <c r="N55" s="486">
        <v>4</v>
      </c>
      <c r="O55" s="487"/>
      <c r="P55" s="508"/>
    </row>
    <row r="56" spans="1:16" ht="20.25" customHeight="1" x14ac:dyDescent="0.25">
      <c r="A56" s="511"/>
      <c r="B56" s="170"/>
      <c r="C56" s="181"/>
      <c r="D56" s="493"/>
      <c r="E56" s="494"/>
      <c r="F56" s="486"/>
      <c r="G56" s="495"/>
      <c r="H56" s="495"/>
      <c r="I56" s="495"/>
      <c r="J56" s="495"/>
      <c r="K56" s="495"/>
      <c r="L56" s="495"/>
      <c r="M56" s="487"/>
      <c r="N56" s="486">
        <v>4</v>
      </c>
      <c r="O56" s="487"/>
      <c r="P56" s="508"/>
    </row>
    <row r="57" spans="1:16" ht="20.25" customHeight="1" x14ac:dyDescent="0.25">
      <c r="A57" s="511"/>
      <c r="B57" s="170"/>
      <c r="C57" s="181"/>
      <c r="D57" s="493"/>
      <c r="E57" s="494"/>
      <c r="F57" s="486"/>
      <c r="G57" s="495"/>
      <c r="H57" s="495"/>
      <c r="I57" s="495"/>
      <c r="J57" s="495"/>
      <c r="K57" s="495"/>
      <c r="L57" s="495"/>
      <c r="M57" s="487"/>
      <c r="N57" s="486">
        <v>4</v>
      </c>
      <c r="O57" s="487"/>
      <c r="P57" s="508"/>
    </row>
    <row r="58" spans="1:16" ht="20.25" customHeight="1" x14ac:dyDescent="0.25">
      <c r="A58" s="511"/>
      <c r="B58" s="170"/>
      <c r="C58" s="181"/>
      <c r="D58" s="493"/>
      <c r="E58" s="494"/>
      <c r="F58" s="486"/>
      <c r="G58" s="495"/>
      <c r="H58" s="495"/>
      <c r="I58" s="495"/>
      <c r="J58" s="495"/>
      <c r="K58" s="495"/>
      <c r="L58" s="495"/>
      <c r="M58" s="487"/>
      <c r="N58" s="486">
        <v>4</v>
      </c>
      <c r="O58" s="487"/>
      <c r="P58" s="508"/>
    </row>
    <row r="59" spans="1:16" ht="20.25" customHeight="1" x14ac:dyDescent="0.25">
      <c r="A59" s="511"/>
      <c r="B59" s="170"/>
      <c r="C59" s="181"/>
      <c r="D59" s="493"/>
      <c r="E59" s="494"/>
      <c r="F59" s="486"/>
      <c r="G59" s="495"/>
      <c r="H59" s="495"/>
      <c r="I59" s="495"/>
      <c r="J59" s="495"/>
      <c r="K59" s="495"/>
      <c r="L59" s="495"/>
      <c r="M59" s="487"/>
      <c r="N59" s="486"/>
      <c r="O59" s="487"/>
      <c r="P59" s="508"/>
    </row>
    <row r="60" spans="1:16" ht="20.25" customHeight="1" x14ac:dyDescent="0.25">
      <c r="A60" s="512"/>
      <c r="B60" s="171"/>
      <c r="C60" s="182"/>
      <c r="D60" s="488"/>
      <c r="E60" s="489"/>
      <c r="F60" s="490"/>
      <c r="G60" s="491"/>
      <c r="H60" s="491"/>
      <c r="I60" s="491"/>
      <c r="J60" s="491"/>
      <c r="K60" s="491"/>
      <c r="L60" s="491"/>
      <c r="M60" s="492"/>
      <c r="N60" s="490"/>
      <c r="O60" s="492"/>
      <c r="P60" s="509"/>
    </row>
    <row r="61" spans="1:16" ht="20.25" customHeight="1" x14ac:dyDescent="0.25">
      <c r="A61" s="500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03"/>
      <c r="E61" s="504"/>
      <c r="F61" s="498"/>
      <c r="G61" s="505"/>
      <c r="H61" s="505"/>
      <c r="I61" s="505"/>
      <c r="J61" s="505"/>
      <c r="K61" s="505"/>
      <c r="L61" s="505"/>
      <c r="M61" s="499"/>
      <c r="N61" s="498"/>
      <c r="O61" s="499"/>
      <c r="P61" s="507">
        <f>N61+N62+N63+N64+N65+N66+N67+N68+N69+N70</f>
        <v>24</v>
      </c>
    </row>
    <row r="62" spans="1:16" ht="20.25" customHeight="1" x14ac:dyDescent="0.25">
      <c r="A62" s="501"/>
      <c r="B62" s="170"/>
      <c r="C62" s="181"/>
      <c r="D62" s="493"/>
      <c r="E62" s="494"/>
      <c r="F62" s="486"/>
      <c r="G62" s="495"/>
      <c r="H62" s="495"/>
      <c r="I62" s="495"/>
      <c r="J62" s="495"/>
      <c r="K62" s="495"/>
      <c r="L62" s="495"/>
      <c r="M62" s="487"/>
      <c r="N62" s="486"/>
      <c r="O62" s="487"/>
      <c r="P62" s="508"/>
    </row>
    <row r="63" spans="1:16" ht="20.25" customHeight="1" x14ac:dyDescent="0.25">
      <c r="A63" s="501"/>
      <c r="B63" s="170"/>
      <c r="C63" s="181"/>
      <c r="D63" s="493"/>
      <c r="E63" s="494"/>
      <c r="F63" s="486"/>
      <c r="G63" s="495"/>
      <c r="H63" s="495"/>
      <c r="I63" s="495"/>
      <c r="J63" s="495"/>
      <c r="K63" s="495"/>
      <c r="L63" s="495"/>
      <c r="M63" s="487"/>
      <c r="N63" s="486">
        <v>4</v>
      </c>
      <c r="O63" s="487"/>
      <c r="P63" s="508"/>
    </row>
    <row r="64" spans="1:16" ht="20.25" customHeight="1" x14ac:dyDescent="0.25">
      <c r="A64" s="501"/>
      <c r="B64" s="170"/>
      <c r="C64" s="181"/>
      <c r="D64" s="493"/>
      <c r="E64" s="494"/>
      <c r="F64" s="486"/>
      <c r="G64" s="495"/>
      <c r="H64" s="495"/>
      <c r="I64" s="495"/>
      <c r="J64" s="495"/>
      <c r="K64" s="495"/>
      <c r="L64" s="495"/>
      <c r="M64" s="487"/>
      <c r="N64" s="486">
        <v>4</v>
      </c>
      <c r="O64" s="487"/>
      <c r="P64" s="508"/>
    </row>
    <row r="65" spans="1:16" ht="20.25" customHeight="1" x14ac:dyDescent="0.25">
      <c r="A65" s="501"/>
      <c r="B65" s="170"/>
      <c r="C65" s="181"/>
      <c r="D65" s="493"/>
      <c r="E65" s="494"/>
      <c r="F65" s="486"/>
      <c r="G65" s="495"/>
      <c r="H65" s="495"/>
      <c r="I65" s="495"/>
      <c r="J65" s="495"/>
      <c r="K65" s="495"/>
      <c r="L65" s="495"/>
      <c r="M65" s="487"/>
      <c r="N65" s="486">
        <v>4</v>
      </c>
      <c r="O65" s="487"/>
      <c r="P65" s="508"/>
    </row>
    <row r="66" spans="1:16" ht="20.25" customHeight="1" x14ac:dyDescent="0.25">
      <c r="A66" s="501"/>
      <c r="B66" s="170"/>
      <c r="C66" s="181"/>
      <c r="D66" s="493"/>
      <c r="E66" s="494"/>
      <c r="F66" s="486"/>
      <c r="G66" s="495"/>
      <c r="H66" s="495"/>
      <c r="I66" s="495"/>
      <c r="J66" s="495"/>
      <c r="K66" s="495"/>
      <c r="L66" s="495"/>
      <c r="M66" s="487"/>
      <c r="N66" s="486">
        <v>4</v>
      </c>
      <c r="O66" s="487"/>
      <c r="P66" s="508"/>
    </row>
    <row r="67" spans="1:16" ht="20.25" customHeight="1" x14ac:dyDescent="0.25">
      <c r="A67" s="501"/>
      <c r="B67" s="170"/>
      <c r="C67" s="181"/>
      <c r="D67" s="493"/>
      <c r="E67" s="494"/>
      <c r="F67" s="486"/>
      <c r="G67" s="495"/>
      <c r="H67" s="495"/>
      <c r="I67" s="495"/>
      <c r="J67" s="495"/>
      <c r="K67" s="495"/>
      <c r="L67" s="495"/>
      <c r="M67" s="487"/>
      <c r="N67" s="486">
        <v>4</v>
      </c>
      <c r="O67" s="487"/>
      <c r="P67" s="508"/>
    </row>
    <row r="68" spans="1:16" ht="20.25" customHeight="1" x14ac:dyDescent="0.25">
      <c r="A68" s="501"/>
      <c r="B68" s="170"/>
      <c r="C68" s="181"/>
      <c r="D68" s="493"/>
      <c r="E68" s="494"/>
      <c r="F68" s="486"/>
      <c r="G68" s="495"/>
      <c r="H68" s="495"/>
      <c r="I68" s="495"/>
      <c r="J68" s="495"/>
      <c r="K68" s="495"/>
      <c r="L68" s="495"/>
      <c r="M68" s="487"/>
      <c r="N68" s="486">
        <v>4</v>
      </c>
      <c r="O68" s="487"/>
      <c r="P68" s="508"/>
    </row>
    <row r="69" spans="1:16" ht="20.25" customHeight="1" x14ac:dyDescent="0.25">
      <c r="A69" s="501"/>
      <c r="B69" s="170"/>
      <c r="C69" s="181"/>
      <c r="D69" s="493"/>
      <c r="E69" s="494"/>
      <c r="F69" s="486"/>
      <c r="G69" s="495"/>
      <c r="H69" s="495"/>
      <c r="I69" s="495"/>
      <c r="J69" s="495"/>
      <c r="K69" s="495"/>
      <c r="L69" s="495"/>
      <c r="M69" s="487"/>
      <c r="N69" s="486"/>
      <c r="O69" s="487"/>
      <c r="P69" s="508"/>
    </row>
    <row r="70" spans="1:16" ht="20.25" customHeight="1" x14ac:dyDescent="0.25">
      <c r="A70" s="502"/>
      <c r="B70" s="171"/>
      <c r="C70" s="182"/>
      <c r="D70" s="496"/>
      <c r="E70" s="497"/>
      <c r="F70" s="490"/>
      <c r="G70" s="491"/>
      <c r="H70" s="491"/>
      <c r="I70" s="491"/>
      <c r="J70" s="491"/>
      <c r="K70" s="491"/>
      <c r="L70" s="491"/>
      <c r="M70" s="492"/>
      <c r="N70" s="490"/>
      <c r="O70" s="492"/>
      <c r="P70" s="509"/>
    </row>
    <row r="71" spans="1:16" ht="20.25" customHeight="1" x14ac:dyDescent="0.25">
      <c r="A71" s="520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3"/>
      <c r="E71" s="514"/>
      <c r="F71" s="515"/>
      <c r="G71" s="516"/>
      <c r="H71" s="516"/>
      <c r="I71" s="516"/>
      <c r="J71" s="516"/>
      <c r="K71" s="516"/>
      <c r="L71" s="516"/>
      <c r="M71" s="517"/>
      <c r="N71" s="515"/>
      <c r="O71" s="517"/>
      <c r="P71" s="507">
        <f>N71+N72+N73+N74+N75+N76+N77+N78+N79+N80</f>
        <v>24</v>
      </c>
    </row>
    <row r="72" spans="1:16" ht="20.25" customHeight="1" x14ac:dyDescent="0.25">
      <c r="A72" s="511"/>
      <c r="B72" s="170"/>
      <c r="C72" s="181"/>
      <c r="D72" s="493"/>
      <c r="E72" s="494"/>
      <c r="F72" s="486"/>
      <c r="G72" s="495"/>
      <c r="H72" s="495"/>
      <c r="I72" s="495"/>
      <c r="J72" s="495"/>
      <c r="K72" s="495"/>
      <c r="L72" s="495"/>
      <c r="M72" s="487"/>
      <c r="N72" s="486"/>
      <c r="O72" s="487"/>
      <c r="P72" s="508"/>
    </row>
    <row r="73" spans="1:16" ht="20.25" customHeight="1" x14ac:dyDescent="0.25">
      <c r="A73" s="511"/>
      <c r="B73" s="170"/>
      <c r="C73" s="181"/>
      <c r="D73" s="493"/>
      <c r="E73" s="494"/>
      <c r="F73" s="486"/>
      <c r="G73" s="495"/>
      <c r="H73" s="495"/>
      <c r="I73" s="495"/>
      <c r="J73" s="495"/>
      <c r="K73" s="495"/>
      <c r="L73" s="495"/>
      <c r="M73" s="487"/>
      <c r="N73" s="486">
        <v>4</v>
      </c>
      <c r="O73" s="487"/>
      <c r="P73" s="508"/>
    </row>
    <row r="74" spans="1:16" ht="20.25" customHeight="1" x14ac:dyDescent="0.25">
      <c r="A74" s="511"/>
      <c r="B74" s="170"/>
      <c r="C74" s="181"/>
      <c r="D74" s="493"/>
      <c r="E74" s="494"/>
      <c r="F74" s="486"/>
      <c r="G74" s="495"/>
      <c r="H74" s="495"/>
      <c r="I74" s="495"/>
      <c r="J74" s="495"/>
      <c r="K74" s="495"/>
      <c r="L74" s="495"/>
      <c r="M74" s="487"/>
      <c r="N74" s="486">
        <v>4</v>
      </c>
      <c r="O74" s="487"/>
      <c r="P74" s="508"/>
    </row>
    <row r="75" spans="1:16" ht="20.25" customHeight="1" x14ac:dyDescent="0.25">
      <c r="A75" s="511"/>
      <c r="B75" s="170"/>
      <c r="C75" s="181"/>
      <c r="D75" s="493"/>
      <c r="E75" s="494"/>
      <c r="F75" s="486"/>
      <c r="G75" s="495"/>
      <c r="H75" s="495"/>
      <c r="I75" s="495"/>
      <c r="J75" s="495"/>
      <c r="K75" s="495"/>
      <c r="L75" s="495"/>
      <c r="M75" s="487"/>
      <c r="N75" s="486">
        <v>4</v>
      </c>
      <c r="O75" s="487"/>
      <c r="P75" s="508"/>
    </row>
    <row r="76" spans="1:16" ht="20.25" customHeight="1" x14ac:dyDescent="0.25">
      <c r="A76" s="511"/>
      <c r="B76" s="170"/>
      <c r="C76" s="181"/>
      <c r="D76" s="493"/>
      <c r="E76" s="494"/>
      <c r="F76" s="486"/>
      <c r="G76" s="495"/>
      <c r="H76" s="495"/>
      <c r="I76" s="495"/>
      <c r="J76" s="495"/>
      <c r="K76" s="495"/>
      <c r="L76" s="495"/>
      <c r="M76" s="487"/>
      <c r="N76" s="486">
        <v>4</v>
      </c>
      <c r="O76" s="487"/>
      <c r="P76" s="508"/>
    </row>
    <row r="77" spans="1:16" ht="20.25" customHeight="1" x14ac:dyDescent="0.25">
      <c r="A77" s="511"/>
      <c r="B77" s="170"/>
      <c r="C77" s="181"/>
      <c r="D77" s="493"/>
      <c r="E77" s="494"/>
      <c r="F77" s="486"/>
      <c r="G77" s="495"/>
      <c r="H77" s="495"/>
      <c r="I77" s="495"/>
      <c r="J77" s="495"/>
      <c r="K77" s="495"/>
      <c r="L77" s="495"/>
      <c r="M77" s="487"/>
      <c r="N77" s="486">
        <v>4</v>
      </c>
      <c r="O77" s="487"/>
      <c r="P77" s="508"/>
    </row>
    <row r="78" spans="1:16" ht="20.25" customHeight="1" x14ac:dyDescent="0.25">
      <c r="A78" s="511"/>
      <c r="B78" s="170"/>
      <c r="C78" s="181"/>
      <c r="D78" s="493"/>
      <c r="E78" s="494"/>
      <c r="F78" s="486"/>
      <c r="G78" s="495"/>
      <c r="H78" s="495"/>
      <c r="I78" s="495"/>
      <c r="J78" s="495"/>
      <c r="K78" s="495"/>
      <c r="L78" s="495"/>
      <c r="M78" s="487"/>
      <c r="N78" s="486">
        <v>4</v>
      </c>
      <c r="O78" s="487"/>
      <c r="P78" s="508"/>
    </row>
    <row r="79" spans="1:16" ht="20.25" customHeight="1" x14ac:dyDescent="0.25">
      <c r="A79" s="511"/>
      <c r="B79" s="170"/>
      <c r="C79" s="181"/>
      <c r="D79" s="493"/>
      <c r="E79" s="494"/>
      <c r="F79" s="486"/>
      <c r="G79" s="495"/>
      <c r="H79" s="495"/>
      <c r="I79" s="495"/>
      <c r="J79" s="495"/>
      <c r="K79" s="495"/>
      <c r="L79" s="495"/>
      <c r="M79" s="487"/>
      <c r="N79" s="486"/>
      <c r="O79" s="487"/>
      <c r="P79" s="508"/>
    </row>
    <row r="80" spans="1:16" ht="20.25" customHeight="1" x14ac:dyDescent="0.25">
      <c r="A80" s="512"/>
      <c r="B80" s="171"/>
      <c r="C80" s="182"/>
      <c r="D80" s="488"/>
      <c r="E80" s="489"/>
      <c r="F80" s="490"/>
      <c r="G80" s="491"/>
      <c r="H80" s="491"/>
      <c r="I80" s="491"/>
      <c r="J80" s="491"/>
      <c r="K80" s="491"/>
      <c r="L80" s="491"/>
      <c r="M80" s="492"/>
      <c r="N80" s="490"/>
      <c r="O80" s="492"/>
      <c r="P80" s="509"/>
    </row>
    <row r="81" spans="1:16" ht="20.25" customHeight="1" x14ac:dyDescent="0.25">
      <c r="A81" s="518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03"/>
      <c r="E81" s="504"/>
      <c r="F81" s="498"/>
      <c r="G81" s="505"/>
      <c r="H81" s="505"/>
      <c r="I81" s="505"/>
      <c r="J81" s="505"/>
      <c r="K81" s="505"/>
      <c r="L81" s="505"/>
      <c r="M81" s="499"/>
      <c r="N81" s="498"/>
      <c r="O81" s="499"/>
      <c r="P81" s="507">
        <f>N81+N82+N83+N84+N85+N86+N87+N88+N89+N90</f>
        <v>24</v>
      </c>
    </row>
    <row r="82" spans="1:16" ht="20.25" customHeight="1" x14ac:dyDescent="0.25">
      <c r="A82" s="501"/>
      <c r="B82" s="170"/>
      <c r="C82" s="183"/>
      <c r="D82" s="493"/>
      <c r="E82" s="494"/>
      <c r="F82" s="486"/>
      <c r="G82" s="495"/>
      <c r="H82" s="495"/>
      <c r="I82" s="495"/>
      <c r="J82" s="495"/>
      <c r="K82" s="495"/>
      <c r="L82" s="495"/>
      <c r="M82" s="487"/>
      <c r="N82" s="486"/>
      <c r="O82" s="487"/>
      <c r="P82" s="508"/>
    </row>
    <row r="83" spans="1:16" ht="20.25" customHeight="1" x14ac:dyDescent="0.25">
      <c r="A83" s="501"/>
      <c r="B83" s="170"/>
      <c r="C83" s="183"/>
      <c r="D83" s="493"/>
      <c r="E83" s="494"/>
      <c r="F83" s="486"/>
      <c r="G83" s="495"/>
      <c r="H83" s="495"/>
      <c r="I83" s="495"/>
      <c r="J83" s="495"/>
      <c r="K83" s="495"/>
      <c r="L83" s="495"/>
      <c r="M83" s="487"/>
      <c r="N83" s="486">
        <v>4</v>
      </c>
      <c r="O83" s="487"/>
      <c r="P83" s="508"/>
    </row>
    <row r="84" spans="1:16" ht="20.25" customHeight="1" x14ac:dyDescent="0.25">
      <c r="A84" s="501"/>
      <c r="B84" s="170"/>
      <c r="C84" s="183"/>
      <c r="D84" s="493"/>
      <c r="E84" s="494"/>
      <c r="F84" s="486"/>
      <c r="G84" s="495"/>
      <c r="H84" s="495"/>
      <c r="I84" s="495"/>
      <c r="J84" s="495"/>
      <c r="K84" s="495"/>
      <c r="L84" s="495"/>
      <c r="M84" s="487"/>
      <c r="N84" s="486">
        <v>4</v>
      </c>
      <c r="O84" s="487"/>
      <c r="P84" s="508"/>
    </row>
    <row r="85" spans="1:16" ht="20.25" customHeight="1" x14ac:dyDescent="0.25">
      <c r="A85" s="501"/>
      <c r="B85" s="170"/>
      <c r="C85" s="183"/>
      <c r="D85" s="493"/>
      <c r="E85" s="494"/>
      <c r="F85" s="486"/>
      <c r="G85" s="495"/>
      <c r="H85" s="495"/>
      <c r="I85" s="495"/>
      <c r="J85" s="495"/>
      <c r="K85" s="495"/>
      <c r="L85" s="495"/>
      <c r="M85" s="487"/>
      <c r="N85" s="486">
        <v>4</v>
      </c>
      <c r="O85" s="487"/>
      <c r="P85" s="508"/>
    </row>
    <row r="86" spans="1:16" ht="20.25" customHeight="1" x14ac:dyDescent="0.25">
      <c r="A86" s="501"/>
      <c r="B86" s="170"/>
      <c r="C86" s="183"/>
      <c r="D86" s="493"/>
      <c r="E86" s="494"/>
      <c r="F86" s="486"/>
      <c r="G86" s="495"/>
      <c r="H86" s="495"/>
      <c r="I86" s="495"/>
      <c r="J86" s="495"/>
      <c r="K86" s="495"/>
      <c r="L86" s="495"/>
      <c r="M86" s="487"/>
      <c r="N86" s="486">
        <v>4</v>
      </c>
      <c r="O86" s="487"/>
      <c r="P86" s="508"/>
    </row>
    <row r="87" spans="1:16" ht="20.25" customHeight="1" x14ac:dyDescent="0.25">
      <c r="A87" s="501"/>
      <c r="B87" s="170"/>
      <c r="C87" s="183"/>
      <c r="D87" s="493"/>
      <c r="E87" s="494"/>
      <c r="F87" s="486"/>
      <c r="G87" s="495"/>
      <c r="H87" s="495"/>
      <c r="I87" s="495"/>
      <c r="J87" s="495"/>
      <c r="K87" s="495"/>
      <c r="L87" s="495"/>
      <c r="M87" s="487"/>
      <c r="N87" s="486">
        <v>4</v>
      </c>
      <c r="O87" s="487"/>
      <c r="P87" s="508"/>
    </row>
    <row r="88" spans="1:16" ht="20.25" customHeight="1" x14ac:dyDescent="0.25">
      <c r="A88" s="501"/>
      <c r="B88" s="170"/>
      <c r="C88" s="183"/>
      <c r="D88" s="493"/>
      <c r="E88" s="494"/>
      <c r="F88" s="486"/>
      <c r="G88" s="495"/>
      <c r="H88" s="495"/>
      <c r="I88" s="495"/>
      <c r="J88" s="495"/>
      <c r="K88" s="495"/>
      <c r="L88" s="495"/>
      <c r="M88" s="487"/>
      <c r="N88" s="486">
        <v>4</v>
      </c>
      <c r="O88" s="487"/>
      <c r="P88" s="508"/>
    </row>
    <row r="89" spans="1:16" ht="20.25" customHeight="1" x14ac:dyDescent="0.25">
      <c r="A89" s="501"/>
      <c r="B89" s="170"/>
      <c r="C89" s="183"/>
      <c r="D89" s="493"/>
      <c r="E89" s="494"/>
      <c r="F89" s="486"/>
      <c r="G89" s="495"/>
      <c r="H89" s="495"/>
      <c r="I89" s="495"/>
      <c r="J89" s="495"/>
      <c r="K89" s="495"/>
      <c r="L89" s="495"/>
      <c r="M89" s="487"/>
      <c r="N89" s="486"/>
      <c r="O89" s="487"/>
      <c r="P89" s="508"/>
    </row>
    <row r="90" spans="1:16" ht="20.25" customHeight="1" x14ac:dyDescent="0.25">
      <c r="A90" s="519"/>
      <c r="B90" s="171"/>
      <c r="C90" s="184"/>
      <c r="D90" s="488"/>
      <c r="E90" s="489"/>
      <c r="F90" s="490"/>
      <c r="G90" s="491"/>
      <c r="H90" s="491"/>
      <c r="I90" s="491"/>
      <c r="J90" s="491"/>
      <c r="K90" s="491"/>
      <c r="L90" s="491"/>
      <c r="M90" s="492"/>
      <c r="N90" s="490"/>
      <c r="O90" s="492"/>
      <c r="P90" s="509"/>
    </row>
    <row r="91" spans="1:16" ht="20.25" customHeight="1" x14ac:dyDescent="0.25">
      <c r="A91" s="510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3"/>
      <c r="E91" s="514"/>
      <c r="F91" s="515"/>
      <c r="G91" s="516"/>
      <c r="H91" s="516"/>
      <c r="I91" s="516"/>
      <c r="J91" s="516"/>
      <c r="K91" s="516"/>
      <c r="L91" s="516"/>
      <c r="M91" s="517"/>
      <c r="N91" s="515"/>
      <c r="O91" s="517"/>
      <c r="P91" s="507">
        <f>N91+N92+N93+N94+N95+N96+N97+N98+N99+N100</f>
        <v>24</v>
      </c>
    </row>
    <row r="92" spans="1:16" ht="20.25" customHeight="1" x14ac:dyDescent="0.25">
      <c r="A92" s="511"/>
      <c r="B92" s="170"/>
      <c r="C92" s="183"/>
      <c r="D92" s="493"/>
      <c r="E92" s="494"/>
      <c r="F92" s="486"/>
      <c r="G92" s="495"/>
      <c r="H92" s="495"/>
      <c r="I92" s="495"/>
      <c r="J92" s="495"/>
      <c r="K92" s="495"/>
      <c r="L92" s="495"/>
      <c r="M92" s="487"/>
      <c r="N92" s="486"/>
      <c r="O92" s="487"/>
      <c r="P92" s="508"/>
    </row>
    <row r="93" spans="1:16" ht="20.25" customHeight="1" x14ac:dyDescent="0.25">
      <c r="A93" s="511"/>
      <c r="B93" s="170"/>
      <c r="C93" s="183"/>
      <c r="D93" s="493"/>
      <c r="E93" s="494"/>
      <c r="F93" s="486"/>
      <c r="G93" s="495"/>
      <c r="H93" s="495"/>
      <c r="I93" s="495"/>
      <c r="J93" s="495"/>
      <c r="K93" s="495"/>
      <c r="L93" s="495"/>
      <c r="M93" s="487"/>
      <c r="N93" s="486">
        <v>4</v>
      </c>
      <c r="O93" s="487"/>
      <c r="P93" s="508"/>
    </row>
    <row r="94" spans="1:16" ht="20.25" customHeight="1" x14ac:dyDescent="0.25">
      <c r="A94" s="511"/>
      <c r="B94" s="170"/>
      <c r="C94" s="183"/>
      <c r="D94" s="493"/>
      <c r="E94" s="494"/>
      <c r="F94" s="486"/>
      <c r="G94" s="495"/>
      <c r="H94" s="495"/>
      <c r="I94" s="495"/>
      <c r="J94" s="495"/>
      <c r="K94" s="495"/>
      <c r="L94" s="495"/>
      <c r="M94" s="487"/>
      <c r="N94" s="486">
        <v>4</v>
      </c>
      <c r="O94" s="487"/>
      <c r="P94" s="508"/>
    </row>
    <row r="95" spans="1:16" ht="20.25" customHeight="1" x14ac:dyDescent="0.25">
      <c r="A95" s="511"/>
      <c r="B95" s="170"/>
      <c r="C95" s="183"/>
      <c r="D95" s="493"/>
      <c r="E95" s="494"/>
      <c r="F95" s="486"/>
      <c r="G95" s="495"/>
      <c r="H95" s="495"/>
      <c r="I95" s="495"/>
      <c r="J95" s="495"/>
      <c r="K95" s="495"/>
      <c r="L95" s="495"/>
      <c r="M95" s="487"/>
      <c r="N95" s="486">
        <v>4</v>
      </c>
      <c r="O95" s="487"/>
      <c r="P95" s="508"/>
    </row>
    <row r="96" spans="1:16" ht="20.25" customHeight="1" x14ac:dyDescent="0.25">
      <c r="A96" s="511"/>
      <c r="B96" s="170"/>
      <c r="C96" s="183"/>
      <c r="D96" s="493"/>
      <c r="E96" s="494"/>
      <c r="F96" s="486"/>
      <c r="G96" s="495"/>
      <c r="H96" s="495"/>
      <c r="I96" s="495"/>
      <c r="J96" s="495"/>
      <c r="K96" s="495"/>
      <c r="L96" s="495"/>
      <c r="M96" s="487"/>
      <c r="N96" s="486">
        <v>4</v>
      </c>
      <c r="O96" s="487"/>
      <c r="P96" s="508"/>
    </row>
    <row r="97" spans="1:16" ht="20.25" customHeight="1" x14ac:dyDescent="0.25">
      <c r="A97" s="511"/>
      <c r="B97" s="170"/>
      <c r="C97" s="183"/>
      <c r="D97" s="493"/>
      <c r="E97" s="494"/>
      <c r="F97" s="486"/>
      <c r="G97" s="495"/>
      <c r="H97" s="495"/>
      <c r="I97" s="495"/>
      <c r="J97" s="495"/>
      <c r="K97" s="495"/>
      <c r="L97" s="495"/>
      <c r="M97" s="487"/>
      <c r="N97" s="486">
        <v>4</v>
      </c>
      <c r="O97" s="487"/>
      <c r="P97" s="508"/>
    </row>
    <row r="98" spans="1:16" ht="20.25" customHeight="1" x14ac:dyDescent="0.25">
      <c r="A98" s="511"/>
      <c r="B98" s="170"/>
      <c r="C98" s="183"/>
      <c r="D98" s="493"/>
      <c r="E98" s="494"/>
      <c r="F98" s="486"/>
      <c r="G98" s="495"/>
      <c r="H98" s="495"/>
      <c r="I98" s="495"/>
      <c r="J98" s="495"/>
      <c r="K98" s="495"/>
      <c r="L98" s="495"/>
      <c r="M98" s="487"/>
      <c r="N98" s="486">
        <v>4</v>
      </c>
      <c r="O98" s="487"/>
      <c r="P98" s="508"/>
    </row>
    <row r="99" spans="1:16" ht="20.25" customHeight="1" x14ac:dyDescent="0.25">
      <c r="A99" s="511"/>
      <c r="B99" s="170"/>
      <c r="C99" s="183"/>
      <c r="D99" s="493"/>
      <c r="E99" s="494"/>
      <c r="F99" s="486"/>
      <c r="G99" s="495"/>
      <c r="H99" s="495"/>
      <c r="I99" s="495"/>
      <c r="J99" s="495"/>
      <c r="K99" s="495"/>
      <c r="L99" s="495"/>
      <c r="M99" s="487"/>
      <c r="N99" s="486"/>
      <c r="O99" s="487"/>
      <c r="P99" s="508"/>
    </row>
    <row r="100" spans="1:16" ht="20.25" customHeight="1" x14ac:dyDescent="0.25">
      <c r="A100" s="512"/>
      <c r="B100" s="171"/>
      <c r="C100" s="184"/>
      <c r="D100" s="488"/>
      <c r="E100" s="489"/>
      <c r="F100" s="490"/>
      <c r="G100" s="491"/>
      <c r="H100" s="491"/>
      <c r="I100" s="491"/>
      <c r="J100" s="491"/>
      <c r="K100" s="491"/>
      <c r="L100" s="491"/>
      <c r="M100" s="492"/>
      <c r="N100" s="490"/>
      <c r="O100" s="492"/>
      <c r="P100" s="509"/>
    </row>
    <row r="101" spans="1:16" ht="20.25" customHeight="1" x14ac:dyDescent="0.25">
      <c r="A101" s="500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03"/>
      <c r="E101" s="504"/>
      <c r="F101" s="498"/>
      <c r="G101" s="505"/>
      <c r="H101" s="505"/>
      <c r="I101" s="505"/>
      <c r="J101" s="505"/>
      <c r="K101" s="505"/>
      <c r="L101" s="505"/>
      <c r="M101" s="499"/>
      <c r="N101" s="498"/>
      <c r="O101" s="499"/>
      <c r="P101" s="507">
        <f>N101+N102+N103+N104+N105+N106+N107+N108+N109+N110</f>
        <v>24</v>
      </c>
    </row>
    <row r="102" spans="1:16" ht="20.25" customHeight="1" x14ac:dyDescent="0.25">
      <c r="A102" s="501"/>
      <c r="B102" s="170"/>
      <c r="C102" s="183"/>
      <c r="D102" s="493"/>
      <c r="E102" s="494"/>
      <c r="F102" s="486"/>
      <c r="G102" s="495"/>
      <c r="H102" s="495"/>
      <c r="I102" s="495"/>
      <c r="J102" s="495"/>
      <c r="K102" s="495"/>
      <c r="L102" s="495"/>
      <c r="M102" s="487"/>
      <c r="N102" s="486"/>
      <c r="O102" s="487"/>
      <c r="P102" s="508"/>
    </row>
    <row r="103" spans="1:16" ht="20.25" customHeight="1" x14ac:dyDescent="0.25">
      <c r="A103" s="501"/>
      <c r="B103" s="170"/>
      <c r="C103" s="183"/>
      <c r="D103" s="493"/>
      <c r="E103" s="494"/>
      <c r="F103" s="486"/>
      <c r="G103" s="495"/>
      <c r="H103" s="495"/>
      <c r="I103" s="495"/>
      <c r="J103" s="495"/>
      <c r="K103" s="495"/>
      <c r="L103" s="495"/>
      <c r="M103" s="487"/>
      <c r="N103" s="486">
        <v>4</v>
      </c>
      <c r="O103" s="487"/>
      <c r="P103" s="508"/>
    </row>
    <row r="104" spans="1:16" ht="20.25" customHeight="1" x14ac:dyDescent="0.25">
      <c r="A104" s="501"/>
      <c r="B104" s="170"/>
      <c r="C104" s="183"/>
      <c r="D104" s="493"/>
      <c r="E104" s="494"/>
      <c r="F104" s="486"/>
      <c r="G104" s="495"/>
      <c r="H104" s="495"/>
      <c r="I104" s="495"/>
      <c r="J104" s="495"/>
      <c r="K104" s="495"/>
      <c r="L104" s="495"/>
      <c r="M104" s="487"/>
      <c r="N104" s="486">
        <v>4</v>
      </c>
      <c r="O104" s="487"/>
      <c r="P104" s="508"/>
    </row>
    <row r="105" spans="1:16" ht="20.25" customHeight="1" x14ac:dyDescent="0.25">
      <c r="A105" s="501"/>
      <c r="B105" s="170"/>
      <c r="C105" s="183"/>
      <c r="D105" s="493"/>
      <c r="E105" s="494"/>
      <c r="F105" s="486"/>
      <c r="G105" s="495"/>
      <c r="H105" s="495"/>
      <c r="I105" s="495"/>
      <c r="J105" s="495"/>
      <c r="K105" s="495"/>
      <c r="L105" s="495"/>
      <c r="M105" s="487"/>
      <c r="N105" s="486">
        <v>4</v>
      </c>
      <c r="O105" s="487"/>
      <c r="P105" s="508"/>
    </row>
    <row r="106" spans="1:16" ht="20.25" customHeight="1" x14ac:dyDescent="0.25">
      <c r="A106" s="501"/>
      <c r="B106" s="170"/>
      <c r="C106" s="183"/>
      <c r="D106" s="493"/>
      <c r="E106" s="494"/>
      <c r="F106" s="486"/>
      <c r="G106" s="495"/>
      <c r="H106" s="495"/>
      <c r="I106" s="495"/>
      <c r="J106" s="495"/>
      <c r="K106" s="495"/>
      <c r="L106" s="495"/>
      <c r="M106" s="487"/>
      <c r="N106" s="486">
        <v>4</v>
      </c>
      <c r="O106" s="487"/>
      <c r="P106" s="508"/>
    </row>
    <row r="107" spans="1:16" ht="20.25" customHeight="1" x14ac:dyDescent="0.25">
      <c r="A107" s="501"/>
      <c r="B107" s="170"/>
      <c r="C107" s="183"/>
      <c r="D107" s="493"/>
      <c r="E107" s="494"/>
      <c r="F107" s="486"/>
      <c r="G107" s="495"/>
      <c r="H107" s="495"/>
      <c r="I107" s="495"/>
      <c r="J107" s="495"/>
      <c r="K107" s="495"/>
      <c r="L107" s="495"/>
      <c r="M107" s="487"/>
      <c r="N107" s="486">
        <v>4</v>
      </c>
      <c r="O107" s="487"/>
      <c r="P107" s="508"/>
    </row>
    <row r="108" spans="1:16" ht="20.25" customHeight="1" x14ac:dyDescent="0.25">
      <c r="A108" s="501"/>
      <c r="B108" s="170"/>
      <c r="C108" s="183"/>
      <c r="D108" s="493"/>
      <c r="E108" s="494"/>
      <c r="F108" s="486"/>
      <c r="G108" s="495"/>
      <c r="H108" s="495"/>
      <c r="I108" s="495"/>
      <c r="J108" s="495"/>
      <c r="K108" s="495"/>
      <c r="L108" s="495"/>
      <c r="M108" s="487"/>
      <c r="N108" s="486">
        <v>4</v>
      </c>
      <c r="O108" s="487"/>
      <c r="P108" s="508"/>
    </row>
    <row r="109" spans="1:16" ht="20.25" customHeight="1" x14ac:dyDescent="0.25">
      <c r="A109" s="501"/>
      <c r="B109" s="170"/>
      <c r="C109" s="183"/>
      <c r="D109" s="493"/>
      <c r="E109" s="494"/>
      <c r="F109" s="486"/>
      <c r="G109" s="495"/>
      <c r="H109" s="495"/>
      <c r="I109" s="495"/>
      <c r="J109" s="495"/>
      <c r="K109" s="495"/>
      <c r="L109" s="495"/>
      <c r="M109" s="487"/>
      <c r="N109" s="486"/>
      <c r="O109" s="487"/>
      <c r="P109" s="508"/>
    </row>
    <row r="110" spans="1:16" ht="20.25" customHeight="1" x14ac:dyDescent="0.25">
      <c r="A110" s="502"/>
      <c r="B110" s="171"/>
      <c r="C110" s="184"/>
      <c r="D110" s="496"/>
      <c r="E110" s="497"/>
      <c r="F110" s="490"/>
      <c r="G110" s="491"/>
      <c r="H110" s="491"/>
      <c r="I110" s="491"/>
      <c r="J110" s="491"/>
      <c r="K110" s="491"/>
      <c r="L110" s="491"/>
      <c r="M110" s="492"/>
      <c r="N110" s="490"/>
      <c r="O110" s="492"/>
      <c r="P110" s="509"/>
    </row>
    <row r="111" spans="1:16" ht="20.25" customHeight="1" x14ac:dyDescent="0.25">
      <c r="A111" s="510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26"/>
      <c r="E111" s="527"/>
      <c r="F111" s="528"/>
      <c r="G111" s="529"/>
      <c r="H111" s="529"/>
      <c r="I111" s="529"/>
      <c r="J111" s="529"/>
      <c r="K111" s="529"/>
      <c r="L111" s="529"/>
      <c r="M111" s="530"/>
      <c r="N111" s="528"/>
      <c r="O111" s="530"/>
      <c r="P111" s="507">
        <f>N111+N112+N113+N114+N115+N116+N117+N118+N119+N120</f>
        <v>24</v>
      </c>
    </row>
    <row r="112" spans="1:16" ht="20.25" customHeight="1" x14ac:dyDescent="0.25">
      <c r="A112" s="520"/>
      <c r="B112" s="170"/>
      <c r="C112" s="183"/>
      <c r="D112" s="493"/>
      <c r="E112" s="494"/>
      <c r="F112" s="486"/>
      <c r="G112" s="495"/>
      <c r="H112" s="495"/>
      <c r="I112" s="495"/>
      <c r="J112" s="495"/>
      <c r="K112" s="495"/>
      <c r="L112" s="495"/>
      <c r="M112" s="487"/>
      <c r="N112" s="486">
        <v>4</v>
      </c>
      <c r="O112" s="487"/>
      <c r="P112" s="508"/>
    </row>
    <row r="113" spans="1:16" ht="20.25" customHeight="1" x14ac:dyDescent="0.25">
      <c r="A113" s="520"/>
      <c r="B113" s="170"/>
      <c r="C113" s="183"/>
      <c r="D113" s="493"/>
      <c r="E113" s="494"/>
      <c r="F113" s="486"/>
      <c r="G113" s="495"/>
      <c r="H113" s="495"/>
      <c r="I113" s="495"/>
      <c r="J113" s="495"/>
      <c r="K113" s="495"/>
      <c r="L113" s="495"/>
      <c r="M113" s="487"/>
      <c r="N113" s="486">
        <v>4</v>
      </c>
      <c r="O113" s="487"/>
      <c r="P113" s="508"/>
    </row>
    <row r="114" spans="1:16" ht="20.25" customHeight="1" x14ac:dyDescent="0.25">
      <c r="A114" s="520"/>
      <c r="B114" s="170"/>
      <c r="C114" s="183"/>
      <c r="D114" s="493"/>
      <c r="E114" s="494"/>
      <c r="F114" s="486"/>
      <c r="G114" s="495"/>
      <c r="H114" s="495"/>
      <c r="I114" s="495"/>
      <c r="J114" s="495"/>
      <c r="K114" s="495"/>
      <c r="L114" s="495"/>
      <c r="M114" s="487"/>
      <c r="N114" s="486">
        <v>4</v>
      </c>
      <c r="O114" s="487"/>
      <c r="P114" s="508"/>
    </row>
    <row r="115" spans="1:16" ht="20.25" customHeight="1" x14ac:dyDescent="0.25">
      <c r="A115" s="520"/>
      <c r="B115" s="170"/>
      <c r="C115" s="183"/>
      <c r="D115" s="493"/>
      <c r="E115" s="494"/>
      <c r="F115" s="486"/>
      <c r="G115" s="495"/>
      <c r="H115" s="495"/>
      <c r="I115" s="495"/>
      <c r="J115" s="495"/>
      <c r="K115" s="495"/>
      <c r="L115" s="495"/>
      <c r="M115" s="487"/>
      <c r="N115" s="486">
        <v>4</v>
      </c>
      <c r="O115" s="487"/>
      <c r="P115" s="508"/>
    </row>
    <row r="116" spans="1:16" ht="20.25" customHeight="1" x14ac:dyDescent="0.25">
      <c r="A116" s="520"/>
      <c r="B116" s="170"/>
      <c r="C116" s="183"/>
      <c r="D116" s="493"/>
      <c r="E116" s="494"/>
      <c r="F116" s="486"/>
      <c r="G116" s="495"/>
      <c r="H116" s="495"/>
      <c r="I116" s="495"/>
      <c r="J116" s="495"/>
      <c r="K116" s="495"/>
      <c r="L116" s="495"/>
      <c r="M116" s="487"/>
      <c r="N116" s="486">
        <v>4</v>
      </c>
      <c r="O116" s="487"/>
      <c r="P116" s="508"/>
    </row>
    <row r="117" spans="1:16" ht="20.25" customHeight="1" x14ac:dyDescent="0.25">
      <c r="A117" s="520"/>
      <c r="B117" s="170"/>
      <c r="C117" s="183"/>
      <c r="D117" s="493"/>
      <c r="E117" s="494"/>
      <c r="F117" s="486"/>
      <c r="G117" s="495"/>
      <c r="H117" s="495"/>
      <c r="I117" s="495"/>
      <c r="J117" s="495"/>
      <c r="K117" s="495"/>
      <c r="L117" s="495"/>
      <c r="M117" s="487"/>
      <c r="N117" s="486">
        <v>4</v>
      </c>
      <c r="O117" s="487"/>
      <c r="P117" s="508"/>
    </row>
    <row r="118" spans="1:16" ht="20.25" customHeight="1" x14ac:dyDescent="0.25">
      <c r="A118" s="511"/>
      <c r="B118" s="170"/>
      <c r="C118" s="183"/>
      <c r="D118" s="493"/>
      <c r="E118" s="494"/>
      <c r="F118" s="486"/>
      <c r="G118" s="495"/>
      <c r="H118" s="495"/>
      <c r="I118" s="495"/>
      <c r="J118" s="495"/>
      <c r="K118" s="495"/>
      <c r="L118" s="495"/>
      <c r="M118" s="487"/>
      <c r="N118" s="486"/>
      <c r="O118" s="487"/>
      <c r="P118" s="508"/>
    </row>
    <row r="119" spans="1:16" ht="20.25" customHeight="1" x14ac:dyDescent="0.25">
      <c r="A119" s="511"/>
      <c r="B119" s="170"/>
      <c r="C119" s="183"/>
      <c r="D119" s="493"/>
      <c r="E119" s="494"/>
      <c r="F119" s="486"/>
      <c r="G119" s="495"/>
      <c r="H119" s="495"/>
      <c r="I119" s="495"/>
      <c r="J119" s="495"/>
      <c r="K119" s="495"/>
      <c r="L119" s="495"/>
      <c r="M119" s="487"/>
      <c r="N119" s="486"/>
      <c r="O119" s="487"/>
      <c r="P119" s="508"/>
    </row>
    <row r="120" spans="1:16" ht="20.25" customHeight="1" x14ac:dyDescent="0.25">
      <c r="A120" s="512"/>
      <c r="B120" s="171"/>
      <c r="C120" s="184"/>
      <c r="D120" s="488"/>
      <c r="E120" s="489"/>
      <c r="F120" s="490"/>
      <c r="G120" s="491"/>
      <c r="H120" s="491"/>
      <c r="I120" s="491"/>
      <c r="J120" s="491"/>
      <c r="K120" s="491"/>
      <c r="L120" s="491"/>
      <c r="M120" s="492"/>
      <c r="N120" s="490"/>
      <c r="O120" s="492"/>
      <c r="P120" s="509"/>
    </row>
    <row r="121" spans="1:16" ht="20.25" customHeight="1" x14ac:dyDescent="0.25">
      <c r="A121" s="500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03"/>
      <c r="E121" s="504"/>
      <c r="F121" s="498"/>
      <c r="G121" s="505"/>
      <c r="H121" s="505"/>
      <c r="I121" s="505"/>
      <c r="J121" s="505"/>
      <c r="K121" s="505"/>
      <c r="L121" s="505"/>
      <c r="M121" s="499"/>
      <c r="N121" s="498"/>
      <c r="O121" s="499"/>
      <c r="P121" s="507">
        <f>N121+N122+N123+N124+N125+N126+N127+N128+N129+N130</f>
        <v>24</v>
      </c>
    </row>
    <row r="122" spans="1:16" ht="20.25" customHeight="1" x14ac:dyDescent="0.25">
      <c r="A122" s="518"/>
      <c r="B122" s="170"/>
      <c r="C122" s="183"/>
      <c r="D122" s="493"/>
      <c r="E122" s="494"/>
      <c r="F122" s="486"/>
      <c r="G122" s="495"/>
      <c r="H122" s="495"/>
      <c r="I122" s="495"/>
      <c r="J122" s="495"/>
      <c r="K122" s="495"/>
      <c r="L122" s="495"/>
      <c r="M122" s="487"/>
      <c r="N122" s="486">
        <v>4</v>
      </c>
      <c r="O122" s="487"/>
      <c r="P122" s="508"/>
    </row>
    <row r="123" spans="1:16" ht="20.25" customHeight="1" x14ac:dyDescent="0.25">
      <c r="A123" s="518"/>
      <c r="B123" s="170"/>
      <c r="C123" s="183"/>
      <c r="D123" s="493"/>
      <c r="E123" s="494"/>
      <c r="F123" s="486"/>
      <c r="G123" s="495"/>
      <c r="H123" s="495"/>
      <c r="I123" s="495"/>
      <c r="J123" s="495"/>
      <c r="K123" s="495"/>
      <c r="L123" s="495"/>
      <c r="M123" s="487"/>
      <c r="N123" s="486">
        <v>4</v>
      </c>
      <c r="O123" s="487"/>
      <c r="P123" s="508"/>
    </row>
    <row r="124" spans="1:16" ht="20.25" customHeight="1" x14ac:dyDescent="0.25">
      <c r="A124" s="518"/>
      <c r="B124" s="170"/>
      <c r="C124" s="183"/>
      <c r="D124" s="493"/>
      <c r="E124" s="494"/>
      <c r="F124" s="486"/>
      <c r="G124" s="495"/>
      <c r="H124" s="495"/>
      <c r="I124" s="495"/>
      <c r="J124" s="495"/>
      <c r="K124" s="495"/>
      <c r="L124" s="495"/>
      <c r="M124" s="487"/>
      <c r="N124" s="486">
        <v>4</v>
      </c>
      <c r="O124" s="487"/>
      <c r="P124" s="508"/>
    </row>
    <row r="125" spans="1:16" ht="20.25" customHeight="1" x14ac:dyDescent="0.25">
      <c r="A125" s="518"/>
      <c r="B125" s="170"/>
      <c r="C125" s="183"/>
      <c r="D125" s="493"/>
      <c r="E125" s="494"/>
      <c r="F125" s="486"/>
      <c r="G125" s="495"/>
      <c r="H125" s="495"/>
      <c r="I125" s="495"/>
      <c r="J125" s="495"/>
      <c r="K125" s="495"/>
      <c r="L125" s="495"/>
      <c r="M125" s="487"/>
      <c r="N125" s="486">
        <v>4</v>
      </c>
      <c r="O125" s="487"/>
      <c r="P125" s="508"/>
    </row>
    <row r="126" spans="1:16" ht="20.25" customHeight="1" x14ac:dyDescent="0.25">
      <c r="A126" s="518"/>
      <c r="B126" s="170"/>
      <c r="C126" s="183"/>
      <c r="D126" s="493"/>
      <c r="E126" s="494"/>
      <c r="F126" s="486"/>
      <c r="G126" s="495"/>
      <c r="H126" s="495"/>
      <c r="I126" s="495"/>
      <c r="J126" s="495"/>
      <c r="K126" s="495"/>
      <c r="L126" s="495"/>
      <c r="M126" s="487"/>
      <c r="N126" s="486">
        <v>4</v>
      </c>
      <c r="O126" s="487"/>
      <c r="P126" s="508"/>
    </row>
    <row r="127" spans="1:16" ht="20.25" customHeight="1" x14ac:dyDescent="0.25">
      <c r="A127" s="518"/>
      <c r="B127" s="170"/>
      <c r="C127" s="183"/>
      <c r="D127" s="493"/>
      <c r="E127" s="494"/>
      <c r="F127" s="486"/>
      <c r="G127" s="495"/>
      <c r="H127" s="495"/>
      <c r="I127" s="495"/>
      <c r="J127" s="495"/>
      <c r="K127" s="495"/>
      <c r="L127" s="495"/>
      <c r="M127" s="487"/>
      <c r="N127" s="486">
        <v>4</v>
      </c>
      <c r="O127" s="487"/>
      <c r="P127" s="508"/>
    </row>
    <row r="128" spans="1:16" ht="20.25" customHeight="1" x14ac:dyDescent="0.25">
      <c r="A128" s="501"/>
      <c r="B128" s="170"/>
      <c r="C128" s="183"/>
      <c r="D128" s="493"/>
      <c r="E128" s="494"/>
      <c r="F128" s="486"/>
      <c r="G128" s="495"/>
      <c r="H128" s="495"/>
      <c r="I128" s="495"/>
      <c r="J128" s="495"/>
      <c r="K128" s="495"/>
      <c r="L128" s="495"/>
      <c r="M128" s="487"/>
      <c r="N128" s="486"/>
      <c r="O128" s="487"/>
      <c r="P128" s="508"/>
    </row>
    <row r="129" spans="1:16" ht="20.25" customHeight="1" x14ac:dyDescent="0.25">
      <c r="A129" s="501"/>
      <c r="B129" s="170"/>
      <c r="C129" s="183"/>
      <c r="D129" s="493"/>
      <c r="E129" s="494"/>
      <c r="F129" s="486"/>
      <c r="G129" s="495"/>
      <c r="H129" s="495"/>
      <c r="I129" s="495"/>
      <c r="J129" s="495"/>
      <c r="K129" s="495"/>
      <c r="L129" s="495"/>
      <c r="M129" s="487"/>
      <c r="N129" s="486"/>
      <c r="O129" s="487"/>
      <c r="P129" s="508"/>
    </row>
    <row r="130" spans="1:16" ht="20.25" customHeight="1" x14ac:dyDescent="0.25">
      <c r="A130" s="502"/>
      <c r="B130" s="171"/>
      <c r="C130" s="184"/>
      <c r="D130" s="496"/>
      <c r="E130" s="497"/>
      <c r="F130" s="490"/>
      <c r="G130" s="491"/>
      <c r="H130" s="491"/>
      <c r="I130" s="491"/>
      <c r="J130" s="491"/>
      <c r="K130" s="491"/>
      <c r="L130" s="491"/>
      <c r="M130" s="492"/>
      <c r="N130" s="490"/>
      <c r="O130" s="492"/>
      <c r="P130" s="509"/>
    </row>
    <row r="131" spans="1:16" ht="20.25" customHeight="1" x14ac:dyDescent="0.25">
      <c r="A131" s="518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03"/>
      <c r="E131" s="504"/>
      <c r="F131" s="498"/>
      <c r="G131" s="505"/>
      <c r="H131" s="505"/>
      <c r="I131" s="505"/>
      <c r="J131" s="505"/>
      <c r="K131" s="505"/>
      <c r="L131" s="505"/>
      <c r="M131" s="499"/>
      <c r="N131" s="498"/>
      <c r="O131" s="499"/>
      <c r="P131" s="507">
        <f>N131+N132+N133+N134+N135+N136+N137+N138+N139+N140</f>
        <v>24</v>
      </c>
    </row>
    <row r="132" spans="1:16" ht="20.25" customHeight="1" x14ac:dyDescent="0.25">
      <c r="A132" s="518"/>
      <c r="B132" s="170"/>
      <c r="C132" s="183"/>
      <c r="D132" s="493"/>
      <c r="E132" s="494"/>
      <c r="F132" s="486"/>
      <c r="G132" s="495"/>
      <c r="H132" s="495"/>
      <c r="I132" s="495"/>
      <c r="J132" s="495"/>
      <c r="K132" s="495"/>
      <c r="L132" s="495"/>
      <c r="M132" s="487"/>
      <c r="N132" s="486">
        <v>4</v>
      </c>
      <c r="O132" s="487"/>
      <c r="P132" s="508"/>
    </row>
    <row r="133" spans="1:16" ht="20.25" customHeight="1" x14ac:dyDescent="0.25">
      <c r="A133" s="518"/>
      <c r="B133" s="170"/>
      <c r="C133" s="183"/>
      <c r="D133" s="493"/>
      <c r="E133" s="494"/>
      <c r="F133" s="486"/>
      <c r="G133" s="495"/>
      <c r="H133" s="495"/>
      <c r="I133" s="495"/>
      <c r="J133" s="495"/>
      <c r="K133" s="495"/>
      <c r="L133" s="495"/>
      <c r="M133" s="487"/>
      <c r="N133" s="486">
        <v>4</v>
      </c>
      <c r="O133" s="487"/>
      <c r="P133" s="508"/>
    </row>
    <row r="134" spans="1:16" ht="20.25" customHeight="1" x14ac:dyDescent="0.25">
      <c r="A134" s="518"/>
      <c r="B134" s="170"/>
      <c r="C134" s="183"/>
      <c r="D134" s="493"/>
      <c r="E134" s="494"/>
      <c r="F134" s="486"/>
      <c r="G134" s="495"/>
      <c r="H134" s="495"/>
      <c r="I134" s="495"/>
      <c r="J134" s="495"/>
      <c r="K134" s="495"/>
      <c r="L134" s="495"/>
      <c r="M134" s="487"/>
      <c r="N134" s="486">
        <v>4</v>
      </c>
      <c r="O134" s="487"/>
      <c r="P134" s="508"/>
    </row>
    <row r="135" spans="1:16" ht="20.25" customHeight="1" x14ac:dyDescent="0.25">
      <c r="A135" s="518"/>
      <c r="B135" s="170"/>
      <c r="C135" s="183"/>
      <c r="D135" s="493"/>
      <c r="E135" s="494"/>
      <c r="F135" s="486"/>
      <c r="G135" s="495"/>
      <c r="H135" s="495"/>
      <c r="I135" s="495"/>
      <c r="J135" s="495"/>
      <c r="K135" s="495"/>
      <c r="L135" s="495"/>
      <c r="M135" s="487"/>
      <c r="N135" s="486">
        <v>4</v>
      </c>
      <c r="O135" s="487"/>
      <c r="P135" s="508"/>
    </row>
    <row r="136" spans="1:16" ht="20.25" customHeight="1" x14ac:dyDescent="0.25">
      <c r="A136" s="518"/>
      <c r="B136" s="170"/>
      <c r="C136" s="183"/>
      <c r="D136" s="493"/>
      <c r="E136" s="494"/>
      <c r="F136" s="486"/>
      <c r="G136" s="495"/>
      <c r="H136" s="495"/>
      <c r="I136" s="495"/>
      <c r="J136" s="495"/>
      <c r="K136" s="495"/>
      <c r="L136" s="495"/>
      <c r="M136" s="487"/>
      <c r="N136" s="486">
        <v>4</v>
      </c>
      <c r="O136" s="487"/>
      <c r="P136" s="508"/>
    </row>
    <row r="137" spans="1:16" ht="20.25" customHeight="1" x14ac:dyDescent="0.25">
      <c r="A137" s="518"/>
      <c r="B137" s="170"/>
      <c r="C137" s="183"/>
      <c r="D137" s="493"/>
      <c r="E137" s="494"/>
      <c r="F137" s="486"/>
      <c r="G137" s="495"/>
      <c r="H137" s="495"/>
      <c r="I137" s="495"/>
      <c r="J137" s="495"/>
      <c r="K137" s="495"/>
      <c r="L137" s="495"/>
      <c r="M137" s="487"/>
      <c r="N137" s="486">
        <v>4</v>
      </c>
      <c r="O137" s="487"/>
      <c r="P137" s="508"/>
    </row>
    <row r="138" spans="1:16" ht="20.25" customHeight="1" x14ac:dyDescent="0.25">
      <c r="A138" s="501"/>
      <c r="B138" s="170"/>
      <c r="C138" s="183"/>
      <c r="D138" s="493"/>
      <c r="E138" s="494"/>
      <c r="F138" s="486"/>
      <c r="G138" s="495"/>
      <c r="H138" s="495"/>
      <c r="I138" s="495"/>
      <c r="J138" s="495"/>
      <c r="K138" s="495"/>
      <c r="L138" s="495"/>
      <c r="M138" s="487"/>
      <c r="N138" s="486"/>
      <c r="O138" s="487"/>
      <c r="P138" s="508"/>
    </row>
    <row r="139" spans="1:16" ht="20.25" customHeight="1" x14ac:dyDescent="0.25">
      <c r="A139" s="501"/>
      <c r="B139" s="170"/>
      <c r="C139" s="183"/>
      <c r="D139" s="493"/>
      <c r="E139" s="494"/>
      <c r="F139" s="486"/>
      <c r="G139" s="495"/>
      <c r="H139" s="495"/>
      <c r="I139" s="495"/>
      <c r="J139" s="495"/>
      <c r="K139" s="495"/>
      <c r="L139" s="495"/>
      <c r="M139" s="487"/>
      <c r="N139" s="486"/>
      <c r="O139" s="487"/>
      <c r="P139" s="508"/>
    </row>
    <row r="140" spans="1:16" ht="20.25" customHeight="1" x14ac:dyDescent="0.25">
      <c r="A140" s="519"/>
      <c r="B140" s="171"/>
      <c r="C140" s="184"/>
      <c r="D140" s="532"/>
      <c r="E140" s="533"/>
      <c r="F140" s="534"/>
      <c r="G140" s="535"/>
      <c r="H140" s="535"/>
      <c r="I140" s="535"/>
      <c r="J140" s="535"/>
      <c r="K140" s="535"/>
      <c r="L140" s="535"/>
      <c r="M140" s="536"/>
      <c r="N140" s="534"/>
      <c r="O140" s="536"/>
      <c r="P140" s="509"/>
    </row>
    <row r="141" spans="1:16" ht="20.25" customHeight="1" x14ac:dyDescent="0.25">
      <c r="A141" s="510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26"/>
      <c r="E141" s="527"/>
      <c r="F141" s="528"/>
      <c r="G141" s="529"/>
      <c r="H141" s="529"/>
      <c r="I141" s="529"/>
      <c r="J141" s="529"/>
      <c r="K141" s="529"/>
      <c r="L141" s="529"/>
      <c r="M141" s="530"/>
      <c r="N141" s="528"/>
      <c r="O141" s="530"/>
      <c r="P141" s="507">
        <f>N141+N142+N143+N144+N145+N146+N147+N148+N149+N150</f>
        <v>24</v>
      </c>
    </row>
    <row r="142" spans="1:16" ht="20.25" customHeight="1" x14ac:dyDescent="0.25">
      <c r="A142" s="520"/>
      <c r="B142" s="170"/>
      <c r="C142" s="183"/>
      <c r="D142" s="493"/>
      <c r="E142" s="494"/>
      <c r="F142" s="486"/>
      <c r="G142" s="495"/>
      <c r="H142" s="495"/>
      <c r="I142" s="495"/>
      <c r="J142" s="495"/>
      <c r="K142" s="495"/>
      <c r="L142" s="495"/>
      <c r="M142" s="487"/>
      <c r="N142" s="486">
        <v>4</v>
      </c>
      <c r="O142" s="487"/>
      <c r="P142" s="508"/>
    </row>
    <row r="143" spans="1:16" ht="20.25" customHeight="1" x14ac:dyDescent="0.25">
      <c r="A143" s="520"/>
      <c r="B143" s="170"/>
      <c r="C143" s="183"/>
      <c r="D143" s="493"/>
      <c r="E143" s="494"/>
      <c r="F143" s="486"/>
      <c r="G143" s="495"/>
      <c r="H143" s="495"/>
      <c r="I143" s="495"/>
      <c r="J143" s="495"/>
      <c r="K143" s="495"/>
      <c r="L143" s="495"/>
      <c r="M143" s="487"/>
      <c r="N143" s="486">
        <v>4</v>
      </c>
      <c r="O143" s="487"/>
      <c r="P143" s="508"/>
    </row>
    <row r="144" spans="1:16" ht="20.25" customHeight="1" x14ac:dyDescent="0.25">
      <c r="A144" s="520"/>
      <c r="B144" s="170"/>
      <c r="C144" s="183"/>
      <c r="D144" s="493"/>
      <c r="E144" s="494"/>
      <c r="F144" s="486"/>
      <c r="G144" s="495"/>
      <c r="H144" s="495"/>
      <c r="I144" s="495"/>
      <c r="J144" s="495"/>
      <c r="K144" s="495"/>
      <c r="L144" s="495"/>
      <c r="M144" s="487"/>
      <c r="N144" s="486">
        <v>4</v>
      </c>
      <c r="O144" s="487"/>
      <c r="P144" s="508"/>
    </row>
    <row r="145" spans="1:16" ht="20.25" customHeight="1" x14ac:dyDescent="0.25">
      <c r="A145" s="520"/>
      <c r="B145" s="170"/>
      <c r="C145" s="183"/>
      <c r="D145" s="493"/>
      <c r="E145" s="494"/>
      <c r="F145" s="486"/>
      <c r="G145" s="495"/>
      <c r="H145" s="495"/>
      <c r="I145" s="495"/>
      <c r="J145" s="495"/>
      <c r="K145" s="495"/>
      <c r="L145" s="495"/>
      <c r="M145" s="487"/>
      <c r="N145" s="486">
        <v>4</v>
      </c>
      <c r="O145" s="487"/>
      <c r="P145" s="508"/>
    </row>
    <row r="146" spans="1:16" ht="20.25" customHeight="1" x14ac:dyDescent="0.25">
      <c r="A146" s="520"/>
      <c r="B146" s="170"/>
      <c r="C146" s="183"/>
      <c r="D146" s="493"/>
      <c r="E146" s="494"/>
      <c r="F146" s="486"/>
      <c r="G146" s="495"/>
      <c r="H146" s="495"/>
      <c r="I146" s="495"/>
      <c r="J146" s="495"/>
      <c r="K146" s="495"/>
      <c r="L146" s="495"/>
      <c r="M146" s="487"/>
      <c r="N146" s="486">
        <v>4</v>
      </c>
      <c r="O146" s="487"/>
      <c r="P146" s="508"/>
    </row>
    <row r="147" spans="1:16" ht="20.25" customHeight="1" x14ac:dyDescent="0.25">
      <c r="A147" s="520"/>
      <c r="B147" s="170"/>
      <c r="C147" s="183"/>
      <c r="D147" s="493"/>
      <c r="E147" s="494"/>
      <c r="F147" s="486"/>
      <c r="G147" s="495"/>
      <c r="H147" s="495"/>
      <c r="I147" s="495"/>
      <c r="J147" s="495"/>
      <c r="K147" s="495"/>
      <c r="L147" s="495"/>
      <c r="M147" s="487"/>
      <c r="N147" s="486">
        <v>4</v>
      </c>
      <c r="O147" s="487"/>
      <c r="P147" s="508"/>
    </row>
    <row r="148" spans="1:16" ht="20.25" customHeight="1" x14ac:dyDescent="0.25">
      <c r="A148" s="511"/>
      <c r="B148" s="170"/>
      <c r="C148" s="183"/>
      <c r="D148" s="493"/>
      <c r="E148" s="494"/>
      <c r="F148" s="486"/>
      <c r="G148" s="495"/>
      <c r="H148" s="495"/>
      <c r="I148" s="495"/>
      <c r="J148" s="495"/>
      <c r="K148" s="495"/>
      <c r="L148" s="495"/>
      <c r="M148" s="487"/>
      <c r="N148" s="486"/>
      <c r="O148" s="487"/>
      <c r="P148" s="508"/>
    </row>
    <row r="149" spans="1:16" ht="20.25" customHeight="1" x14ac:dyDescent="0.25">
      <c r="A149" s="511"/>
      <c r="B149" s="170"/>
      <c r="C149" s="183"/>
      <c r="D149" s="493"/>
      <c r="E149" s="494"/>
      <c r="F149" s="486"/>
      <c r="G149" s="495"/>
      <c r="H149" s="495"/>
      <c r="I149" s="495"/>
      <c r="J149" s="495"/>
      <c r="K149" s="495"/>
      <c r="L149" s="495"/>
      <c r="M149" s="487"/>
      <c r="N149" s="486"/>
      <c r="O149" s="487"/>
      <c r="P149" s="508"/>
    </row>
    <row r="150" spans="1:16" ht="20.25" customHeight="1" x14ac:dyDescent="0.25">
      <c r="A150" s="512"/>
      <c r="B150" s="171"/>
      <c r="C150" s="184"/>
      <c r="D150" s="488"/>
      <c r="E150" s="489"/>
      <c r="F150" s="490"/>
      <c r="G150" s="491"/>
      <c r="H150" s="491"/>
      <c r="I150" s="491"/>
      <c r="J150" s="491"/>
      <c r="K150" s="491"/>
      <c r="L150" s="491"/>
      <c r="M150" s="492"/>
      <c r="N150" s="490"/>
      <c r="O150" s="492"/>
      <c r="P150" s="509"/>
    </row>
    <row r="151" spans="1:16" ht="20.25" customHeight="1" x14ac:dyDescent="0.25">
      <c r="A151" s="500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03"/>
      <c r="E151" s="504"/>
      <c r="F151" s="498"/>
      <c r="G151" s="505"/>
      <c r="H151" s="505"/>
      <c r="I151" s="505"/>
      <c r="J151" s="505"/>
      <c r="K151" s="505"/>
      <c r="L151" s="505"/>
      <c r="M151" s="499"/>
      <c r="N151" s="498"/>
      <c r="O151" s="499"/>
      <c r="P151" s="507">
        <f>N151+N152+N153+N154+N155+N156+N157+N158+N159+N160</f>
        <v>24</v>
      </c>
    </row>
    <row r="152" spans="1:16" ht="20.25" customHeight="1" x14ac:dyDescent="0.25">
      <c r="A152" s="501"/>
      <c r="B152" s="170"/>
      <c r="C152" s="183"/>
      <c r="D152" s="493"/>
      <c r="E152" s="494"/>
      <c r="F152" s="486"/>
      <c r="G152" s="495"/>
      <c r="H152" s="495"/>
      <c r="I152" s="495"/>
      <c r="J152" s="495"/>
      <c r="K152" s="495"/>
      <c r="L152" s="495"/>
      <c r="M152" s="487"/>
      <c r="N152" s="486"/>
      <c r="O152" s="487"/>
      <c r="P152" s="508"/>
    </row>
    <row r="153" spans="1:16" ht="20.25" customHeight="1" x14ac:dyDescent="0.25">
      <c r="A153" s="501"/>
      <c r="B153" s="170"/>
      <c r="C153" s="183"/>
      <c r="D153" s="493"/>
      <c r="E153" s="494"/>
      <c r="F153" s="486"/>
      <c r="G153" s="495"/>
      <c r="H153" s="495"/>
      <c r="I153" s="495"/>
      <c r="J153" s="495"/>
      <c r="K153" s="495"/>
      <c r="L153" s="495"/>
      <c r="M153" s="487"/>
      <c r="N153" s="486">
        <v>4</v>
      </c>
      <c r="O153" s="487"/>
      <c r="P153" s="508"/>
    </row>
    <row r="154" spans="1:16" ht="20.25" customHeight="1" x14ac:dyDescent="0.25">
      <c r="A154" s="501"/>
      <c r="B154" s="170"/>
      <c r="C154" s="183"/>
      <c r="D154" s="493"/>
      <c r="E154" s="494"/>
      <c r="F154" s="486"/>
      <c r="G154" s="495"/>
      <c r="H154" s="495"/>
      <c r="I154" s="495"/>
      <c r="J154" s="495"/>
      <c r="K154" s="495"/>
      <c r="L154" s="495"/>
      <c r="M154" s="487"/>
      <c r="N154" s="486">
        <v>4</v>
      </c>
      <c r="O154" s="487"/>
      <c r="P154" s="508"/>
    </row>
    <row r="155" spans="1:16" ht="20.25" customHeight="1" x14ac:dyDescent="0.25">
      <c r="A155" s="501"/>
      <c r="B155" s="170"/>
      <c r="C155" s="183"/>
      <c r="D155" s="493"/>
      <c r="E155" s="494"/>
      <c r="F155" s="486"/>
      <c r="G155" s="495"/>
      <c r="H155" s="495"/>
      <c r="I155" s="495"/>
      <c r="J155" s="495"/>
      <c r="K155" s="495"/>
      <c r="L155" s="495"/>
      <c r="M155" s="487"/>
      <c r="N155" s="486">
        <v>4</v>
      </c>
      <c r="O155" s="487"/>
      <c r="P155" s="508"/>
    </row>
    <row r="156" spans="1:16" ht="20.25" customHeight="1" x14ac:dyDescent="0.25">
      <c r="A156" s="501"/>
      <c r="B156" s="170"/>
      <c r="C156" s="183"/>
      <c r="D156" s="493"/>
      <c r="E156" s="494"/>
      <c r="F156" s="486"/>
      <c r="G156" s="495"/>
      <c r="H156" s="495"/>
      <c r="I156" s="495"/>
      <c r="J156" s="495"/>
      <c r="K156" s="495"/>
      <c r="L156" s="495"/>
      <c r="M156" s="487"/>
      <c r="N156" s="486">
        <v>4</v>
      </c>
      <c r="O156" s="487"/>
      <c r="P156" s="508"/>
    </row>
    <row r="157" spans="1:16" ht="20.25" customHeight="1" x14ac:dyDescent="0.25">
      <c r="A157" s="501"/>
      <c r="B157" s="170"/>
      <c r="C157" s="183"/>
      <c r="D157" s="493"/>
      <c r="E157" s="494"/>
      <c r="F157" s="486"/>
      <c r="G157" s="495"/>
      <c r="H157" s="495"/>
      <c r="I157" s="495"/>
      <c r="J157" s="495"/>
      <c r="K157" s="495"/>
      <c r="L157" s="495"/>
      <c r="M157" s="487"/>
      <c r="N157" s="486">
        <v>4</v>
      </c>
      <c r="O157" s="487"/>
      <c r="P157" s="508"/>
    </row>
    <row r="158" spans="1:16" ht="20.25" customHeight="1" x14ac:dyDescent="0.25">
      <c r="A158" s="501"/>
      <c r="B158" s="170"/>
      <c r="C158" s="183"/>
      <c r="D158" s="493"/>
      <c r="E158" s="494"/>
      <c r="F158" s="486"/>
      <c r="G158" s="495"/>
      <c r="H158" s="495"/>
      <c r="I158" s="495"/>
      <c r="J158" s="495"/>
      <c r="K158" s="495"/>
      <c r="L158" s="495"/>
      <c r="M158" s="487"/>
      <c r="N158" s="486">
        <v>4</v>
      </c>
      <c r="O158" s="487"/>
      <c r="P158" s="508"/>
    </row>
    <row r="159" spans="1:16" ht="20.25" customHeight="1" x14ac:dyDescent="0.25">
      <c r="A159" s="501"/>
      <c r="B159" s="170"/>
      <c r="C159" s="183"/>
      <c r="D159" s="493"/>
      <c r="E159" s="494"/>
      <c r="F159" s="486"/>
      <c r="G159" s="495"/>
      <c r="H159" s="495"/>
      <c r="I159" s="495"/>
      <c r="J159" s="495"/>
      <c r="K159" s="495"/>
      <c r="L159" s="495"/>
      <c r="M159" s="487"/>
      <c r="N159" s="486"/>
      <c r="O159" s="487"/>
      <c r="P159" s="508"/>
    </row>
    <row r="160" spans="1:16" ht="20.25" customHeight="1" x14ac:dyDescent="0.25">
      <c r="A160" s="502"/>
      <c r="B160" s="171"/>
      <c r="C160" s="184"/>
      <c r="D160" s="496"/>
      <c r="E160" s="497"/>
      <c r="F160" s="490"/>
      <c r="G160" s="491"/>
      <c r="H160" s="491"/>
      <c r="I160" s="491"/>
      <c r="J160" s="491"/>
      <c r="K160" s="491"/>
      <c r="L160" s="491"/>
      <c r="M160" s="492"/>
      <c r="N160" s="490"/>
      <c r="O160" s="492"/>
      <c r="P160" s="509"/>
    </row>
    <row r="161" spans="1:16" ht="20.25" customHeight="1" x14ac:dyDescent="0.25">
      <c r="A161" s="510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26"/>
      <c r="E161" s="527"/>
      <c r="F161" s="528"/>
      <c r="G161" s="529"/>
      <c r="H161" s="529"/>
      <c r="I161" s="529"/>
      <c r="J161" s="529"/>
      <c r="K161" s="529"/>
      <c r="L161" s="529"/>
      <c r="M161" s="530"/>
      <c r="N161" s="528"/>
      <c r="O161" s="530"/>
      <c r="P161" s="507">
        <f>N161+N162+N163+N164+N165+N166+N167+N168+N169+N170</f>
        <v>24</v>
      </c>
    </row>
    <row r="162" spans="1:16" ht="20.25" customHeight="1" x14ac:dyDescent="0.25">
      <c r="A162" s="520"/>
      <c r="B162" s="170"/>
      <c r="C162" s="183"/>
      <c r="D162" s="493"/>
      <c r="E162" s="494"/>
      <c r="F162" s="486"/>
      <c r="G162" s="495"/>
      <c r="H162" s="495"/>
      <c r="I162" s="495"/>
      <c r="J162" s="495"/>
      <c r="K162" s="495"/>
      <c r="L162" s="495"/>
      <c r="M162" s="487"/>
      <c r="N162" s="486">
        <v>4</v>
      </c>
      <c r="O162" s="487"/>
      <c r="P162" s="508"/>
    </row>
    <row r="163" spans="1:16" ht="20.25" customHeight="1" x14ac:dyDescent="0.25">
      <c r="A163" s="520"/>
      <c r="B163" s="170"/>
      <c r="C163" s="183"/>
      <c r="D163" s="493"/>
      <c r="E163" s="494"/>
      <c r="F163" s="486"/>
      <c r="G163" s="495"/>
      <c r="H163" s="495"/>
      <c r="I163" s="495"/>
      <c r="J163" s="495"/>
      <c r="K163" s="495"/>
      <c r="L163" s="495"/>
      <c r="M163" s="487"/>
      <c r="N163" s="486">
        <v>4</v>
      </c>
      <c r="O163" s="487"/>
      <c r="P163" s="508"/>
    </row>
    <row r="164" spans="1:16" ht="20.25" customHeight="1" x14ac:dyDescent="0.25">
      <c r="A164" s="520"/>
      <c r="B164" s="170"/>
      <c r="C164" s="183"/>
      <c r="D164" s="493"/>
      <c r="E164" s="494"/>
      <c r="F164" s="486"/>
      <c r="G164" s="495"/>
      <c r="H164" s="495"/>
      <c r="I164" s="495"/>
      <c r="J164" s="495"/>
      <c r="K164" s="495"/>
      <c r="L164" s="495"/>
      <c r="M164" s="487"/>
      <c r="N164" s="486">
        <v>4</v>
      </c>
      <c r="O164" s="487"/>
      <c r="P164" s="508"/>
    </row>
    <row r="165" spans="1:16" ht="20.25" customHeight="1" x14ac:dyDescent="0.25">
      <c r="A165" s="520"/>
      <c r="B165" s="170"/>
      <c r="C165" s="183"/>
      <c r="D165" s="493"/>
      <c r="E165" s="494"/>
      <c r="F165" s="486"/>
      <c r="G165" s="495"/>
      <c r="H165" s="495"/>
      <c r="I165" s="495"/>
      <c r="J165" s="495"/>
      <c r="K165" s="495"/>
      <c r="L165" s="495"/>
      <c r="M165" s="487"/>
      <c r="N165" s="486">
        <v>4</v>
      </c>
      <c r="O165" s="487"/>
      <c r="P165" s="508"/>
    </row>
    <row r="166" spans="1:16" ht="20.25" customHeight="1" x14ac:dyDescent="0.25">
      <c r="A166" s="520"/>
      <c r="B166" s="170"/>
      <c r="C166" s="183"/>
      <c r="D166" s="493"/>
      <c r="E166" s="494"/>
      <c r="F166" s="486"/>
      <c r="G166" s="495"/>
      <c r="H166" s="495"/>
      <c r="I166" s="495"/>
      <c r="J166" s="495"/>
      <c r="K166" s="495"/>
      <c r="L166" s="495"/>
      <c r="M166" s="487"/>
      <c r="N166" s="486">
        <v>4</v>
      </c>
      <c r="O166" s="487"/>
      <c r="P166" s="508"/>
    </row>
    <row r="167" spans="1:16" ht="20.25" customHeight="1" x14ac:dyDescent="0.25">
      <c r="A167" s="520"/>
      <c r="B167" s="170"/>
      <c r="C167" s="183"/>
      <c r="D167" s="493"/>
      <c r="E167" s="494"/>
      <c r="F167" s="486"/>
      <c r="G167" s="495"/>
      <c r="H167" s="495"/>
      <c r="I167" s="495"/>
      <c r="J167" s="495"/>
      <c r="K167" s="495"/>
      <c r="L167" s="495"/>
      <c r="M167" s="487"/>
      <c r="N167" s="486">
        <v>4</v>
      </c>
      <c r="O167" s="487"/>
      <c r="P167" s="508"/>
    </row>
    <row r="168" spans="1:16" ht="20.25" customHeight="1" x14ac:dyDescent="0.25">
      <c r="A168" s="511"/>
      <c r="B168" s="170"/>
      <c r="C168" s="183"/>
      <c r="D168" s="493"/>
      <c r="E168" s="494"/>
      <c r="F168" s="486"/>
      <c r="G168" s="495"/>
      <c r="H168" s="495"/>
      <c r="I168" s="495"/>
      <c r="J168" s="495"/>
      <c r="K168" s="495"/>
      <c r="L168" s="495"/>
      <c r="M168" s="487"/>
      <c r="N168" s="486"/>
      <c r="O168" s="487"/>
      <c r="P168" s="508"/>
    </row>
    <row r="169" spans="1:16" ht="20.25" customHeight="1" x14ac:dyDescent="0.25">
      <c r="A169" s="511"/>
      <c r="B169" s="170"/>
      <c r="C169" s="183"/>
      <c r="D169" s="493"/>
      <c r="E169" s="494"/>
      <c r="F169" s="486"/>
      <c r="G169" s="495"/>
      <c r="H169" s="495"/>
      <c r="I169" s="495"/>
      <c r="J169" s="495"/>
      <c r="K169" s="495"/>
      <c r="L169" s="495"/>
      <c r="M169" s="487"/>
      <c r="N169" s="486"/>
      <c r="O169" s="487"/>
      <c r="P169" s="508"/>
    </row>
    <row r="170" spans="1:16" ht="20.25" customHeight="1" x14ac:dyDescent="0.25">
      <c r="A170" s="512"/>
      <c r="B170" s="171"/>
      <c r="C170" s="184"/>
      <c r="D170" s="488"/>
      <c r="E170" s="489"/>
      <c r="F170" s="490"/>
      <c r="G170" s="491"/>
      <c r="H170" s="491"/>
      <c r="I170" s="491"/>
      <c r="J170" s="491"/>
      <c r="K170" s="491"/>
      <c r="L170" s="491"/>
      <c r="M170" s="492"/>
      <c r="N170" s="490"/>
      <c r="O170" s="492"/>
      <c r="P170" s="509"/>
    </row>
    <row r="171" spans="1:16" ht="20.25" customHeight="1" x14ac:dyDescent="0.25">
      <c r="A171" s="500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03"/>
      <c r="E171" s="504"/>
      <c r="F171" s="498"/>
      <c r="G171" s="505"/>
      <c r="H171" s="505"/>
      <c r="I171" s="505"/>
      <c r="J171" s="505"/>
      <c r="K171" s="505"/>
      <c r="L171" s="505"/>
      <c r="M171" s="499"/>
      <c r="N171" s="498"/>
      <c r="O171" s="499"/>
      <c r="P171" s="507">
        <f>N171+N172+N173+N174+N175+N176+N177+N178+N179+N180</f>
        <v>24</v>
      </c>
    </row>
    <row r="172" spans="1:16" ht="20.25" customHeight="1" x14ac:dyDescent="0.25">
      <c r="A172" s="501"/>
      <c r="B172" s="170"/>
      <c r="C172" s="183"/>
      <c r="D172" s="493"/>
      <c r="E172" s="494"/>
      <c r="F172" s="486"/>
      <c r="G172" s="495"/>
      <c r="H172" s="495"/>
      <c r="I172" s="495"/>
      <c r="J172" s="495"/>
      <c r="K172" s="495"/>
      <c r="L172" s="495"/>
      <c r="M172" s="487"/>
      <c r="N172" s="486"/>
      <c r="O172" s="487"/>
      <c r="P172" s="508"/>
    </row>
    <row r="173" spans="1:16" ht="20.25" customHeight="1" x14ac:dyDescent="0.25">
      <c r="A173" s="501"/>
      <c r="B173" s="170"/>
      <c r="C173" s="183"/>
      <c r="D173" s="493"/>
      <c r="E173" s="494"/>
      <c r="F173" s="486"/>
      <c r="G173" s="495"/>
      <c r="H173" s="495"/>
      <c r="I173" s="495"/>
      <c r="J173" s="495"/>
      <c r="K173" s="495"/>
      <c r="L173" s="495"/>
      <c r="M173" s="487"/>
      <c r="N173" s="486">
        <v>4</v>
      </c>
      <c r="O173" s="487"/>
      <c r="P173" s="508"/>
    </row>
    <row r="174" spans="1:16" ht="20.25" customHeight="1" x14ac:dyDescent="0.25">
      <c r="A174" s="501"/>
      <c r="B174" s="170"/>
      <c r="C174" s="183"/>
      <c r="D174" s="493"/>
      <c r="E174" s="494"/>
      <c r="F174" s="486"/>
      <c r="G174" s="495"/>
      <c r="H174" s="495"/>
      <c r="I174" s="495"/>
      <c r="J174" s="495"/>
      <c r="K174" s="495"/>
      <c r="L174" s="495"/>
      <c r="M174" s="487"/>
      <c r="N174" s="486">
        <v>4</v>
      </c>
      <c r="O174" s="487"/>
      <c r="P174" s="508"/>
    </row>
    <row r="175" spans="1:16" ht="20.25" customHeight="1" x14ac:dyDescent="0.25">
      <c r="A175" s="501"/>
      <c r="B175" s="170"/>
      <c r="C175" s="183"/>
      <c r="D175" s="493"/>
      <c r="E175" s="494"/>
      <c r="F175" s="486"/>
      <c r="G175" s="495"/>
      <c r="H175" s="495"/>
      <c r="I175" s="495"/>
      <c r="J175" s="495"/>
      <c r="K175" s="495"/>
      <c r="L175" s="495"/>
      <c r="M175" s="487"/>
      <c r="N175" s="486">
        <v>4</v>
      </c>
      <c r="O175" s="487"/>
      <c r="P175" s="508"/>
    </row>
    <row r="176" spans="1:16" ht="20.25" customHeight="1" x14ac:dyDescent="0.25">
      <c r="A176" s="501"/>
      <c r="B176" s="170"/>
      <c r="C176" s="183"/>
      <c r="D176" s="493"/>
      <c r="E176" s="494"/>
      <c r="F176" s="486"/>
      <c r="G176" s="495"/>
      <c r="H176" s="495"/>
      <c r="I176" s="495"/>
      <c r="J176" s="495"/>
      <c r="K176" s="495"/>
      <c r="L176" s="495"/>
      <c r="M176" s="487"/>
      <c r="N176" s="486">
        <v>4</v>
      </c>
      <c r="O176" s="487"/>
      <c r="P176" s="508"/>
    </row>
    <row r="177" spans="1:16" ht="20.25" customHeight="1" x14ac:dyDescent="0.25">
      <c r="A177" s="501"/>
      <c r="B177" s="170"/>
      <c r="C177" s="183"/>
      <c r="D177" s="493"/>
      <c r="E177" s="494"/>
      <c r="F177" s="486"/>
      <c r="G177" s="495"/>
      <c r="H177" s="495"/>
      <c r="I177" s="495"/>
      <c r="J177" s="495"/>
      <c r="K177" s="495"/>
      <c r="L177" s="495"/>
      <c r="M177" s="487"/>
      <c r="N177" s="486">
        <v>4</v>
      </c>
      <c r="O177" s="487"/>
      <c r="P177" s="508"/>
    </row>
    <row r="178" spans="1:16" ht="20.25" customHeight="1" x14ac:dyDescent="0.25">
      <c r="A178" s="501"/>
      <c r="B178" s="170"/>
      <c r="C178" s="183"/>
      <c r="D178" s="493"/>
      <c r="E178" s="494"/>
      <c r="F178" s="486"/>
      <c r="G178" s="495"/>
      <c r="H178" s="495"/>
      <c r="I178" s="495"/>
      <c r="J178" s="495"/>
      <c r="K178" s="495"/>
      <c r="L178" s="495"/>
      <c r="M178" s="487"/>
      <c r="N178" s="486">
        <v>4</v>
      </c>
      <c r="O178" s="487"/>
      <c r="P178" s="508"/>
    </row>
    <row r="179" spans="1:16" ht="20.25" customHeight="1" x14ac:dyDescent="0.25">
      <c r="A179" s="501"/>
      <c r="B179" s="170"/>
      <c r="C179" s="183"/>
      <c r="D179" s="493"/>
      <c r="E179" s="494"/>
      <c r="F179" s="486"/>
      <c r="G179" s="495"/>
      <c r="H179" s="495"/>
      <c r="I179" s="495"/>
      <c r="J179" s="495"/>
      <c r="K179" s="495"/>
      <c r="L179" s="495"/>
      <c r="M179" s="487"/>
      <c r="N179" s="486"/>
      <c r="O179" s="487"/>
      <c r="P179" s="508"/>
    </row>
    <row r="180" spans="1:16" ht="20.25" customHeight="1" x14ac:dyDescent="0.25">
      <c r="A180" s="502"/>
      <c r="B180" s="171"/>
      <c r="C180" s="184"/>
      <c r="D180" s="496"/>
      <c r="E180" s="497"/>
      <c r="F180" s="490"/>
      <c r="G180" s="491"/>
      <c r="H180" s="491"/>
      <c r="I180" s="491"/>
      <c r="J180" s="491"/>
      <c r="K180" s="491"/>
      <c r="L180" s="491"/>
      <c r="M180" s="492"/>
      <c r="N180" s="490"/>
      <c r="O180" s="492"/>
      <c r="P180" s="509"/>
    </row>
    <row r="181" spans="1:16" ht="20.25" customHeight="1" x14ac:dyDescent="0.25">
      <c r="A181" s="518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03"/>
      <c r="E181" s="504"/>
      <c r="F181" s="498"/>
      <c r="G181" s="505"/>
      <c r="H181" s="505"/>
      <c r="I181" s="505"/>
      <c r="J181" s="505"/>
      <c r="K181" s="505"/>
      <c r="L181" s="505"/>
      <c r="M181" s="499"/>
      <c r="N181" s="498"/>
      <c r="O181" s="499"/>
      <c r="P181" s="507">
        <f>N181+N182+N183+N184+N185+N186+N187+N188+N189+N190</f>
        <v>24</v>
      </c>
    </row>
    <row r="182" spans="1:16" ht="20.25" customHeight="1" x14ac:dyDescent="0.25">
      <c r="A182" s="518"/>
      <c r="B182" s="170"/>
      <c r="C182" s="183"/>
      <c r="D182" s="493"/>
      <c r="E182" s="494"/>
      <c r="F182" s="486"/>
      <c r="G182" s="495"/>
      <c r="H182" s="495"/>
      <c r="I182" s="495"/>
      <c r="J182" s="495"/>
      <c r="K182" s="495"/>
      <c r="L182" s="495"/>
      <c r="M182" s="487"/>
      <c r="N182" s="486">
        <v>4</v>
      </c>
      <c r="O182" s="487"/>
      <c r="P182" s="508"/>
    </row>
    <row r="183" spans="1:16" ht="20.25" customHeight="1" x14ac:dyDescent="0.25">
      <c r="A183" s="518"/>
      <c r="B183" s="170"/>
      <c r="C183" s="183"/>
      <c r="D183" s="493"/>
      <c r="E183" s="494"/>
      <c r="F183" s="486"/>
      <c r="G183" s="495"/>
      <c r="H183" s="495"/>
      <c r="I183" s="495"/>
      <c r="J183" s="495"/>
      <c r="K183" s="495"/>
      <c r="L183" s="495"/>
      <c r="M183" s="487"/>
      <c r="N183" s="486">
        <v>4</v>
      </c>
      <c r="O183" s="487"/>
      <c r="P183" s="508"/>
    </row>
    <row r="184" spans="1:16" ht="20.25" customHeight="1" x14ac:dyDescent="0.25">
      <c r="A184" s="518"/>
      <c r="B184" s="170"/>
      <c r="C184" s="183"/>
      <c r="D184" s="493"/>
      <c r="E184" s="494"/>
      <c r="F184" s="486"/>
      <c r="G184" s="495"/>
      <c r="H184" s="495"/>
      <c r="I184" s="495"/>
      <c r="J184" s="495"/>
      <c r="K184" s="495"/>
      <c r="L184" s="495"/>
      <c r="M184" s="487"/>
      <c r="N184" s="486">
        <v>4</v>
      </c>
      <c r="O184" s="487"/>
      <c r="P184" s="508"/>
    </row>
    <row r="185" spans="1:16" ht="20.25" customHeight="1" x14ac:dyDescent="0.25">
      <c r="A185" s="518"/>
      <c r="B185" s="170"/>
      <c r="C185" s="183"/>
      <c r="D185" s="493"/>
      <c r="E185" s="494"/>
      <c r="F185" s="486"/>
      <c r="G185" s="495"/>
      <c r="H185" s="495"/>
      <c r="I185" s="495"/>
      <c r="J185" s="495"/>
      <c r="K185" s="495"/>
      <c r="L185" s="495"/>
      <c r="M185" s="487"/>
      <c r="N185" s="486">
        <v>4</v>
      </c>
      <c r="O185" s="487"/>
      <c r="P185" s="508"/>
    </row>
    <row r="186" spans="1:16" ht="20.25" customHeight="1" x14ac:dyDescent="0.25">
      <c r="A186" s="518"/>
      <c r="B186" s="170"/>
      <c r="C186" s="183"/>
      <c r="D186" s="493"/>
      <c r="E186" s="494"/>
      <c r="F186" s="486"/>
      <c r="G186" s="495"/>
      <c r="H186" s="495"/>
      <c r="I186" s="495"/>
      <c r="J186" s="495"/>
      <c r="K186" s="495"/>
      <c r="L186" s="495"/>
      <c r="M186" s="487"/>
      <c r="N186" s="486">
        <v>4</v>
      </c>
      <c r="O186" s="487"/>
      <c r="P186" s="508"/>
    </row>
    <row r="187" spans="1:16" ht="20.25" customHeight="1" x14ac:dyDescent="0.25">
      <c r="A187" s="518"/>
      <c r="B187" s="170"/>
      <c r="C187" s="183"/>
      <c r="D187" s="493"/>
      <c r="E187" s="494"/>
      <c r="F187" s="486"/>
      <c r="G187" s="495"/>
      <c r="H187" s="495"/>
      <c r="I187" s="495"/>
      <c r="J187" s="495"/>
      <c r="K187" s="495"/>
      <c r="L187" s="495"/>
      <c r="M187" s="487"/>
      <c r="N187" s="486">
        <v>4</v>
      </c>
      <c r="O187" s="487"/>
      <c r="P187" s="508"/>
    </row>
    <row r="188" spans="1:16" ht="20.25" customHeight="1" x14ac:dyDescent="0.25">
      <c r="A188" s="501"/>
      <c r="B188" s="170"/>
      <c r="C188" s="183"/>
      <c r="D188" s="493"/>
      <c r="E188" s="494"/>
      <c r="F188" s="486"/>
      <c r="G188" s="495"/>
      <c r="H188" s="495"/>
      <c r="I188" s="495"/>
      <c r="J188" s="495"/>
      <c r="K188" s="495"/>
      <c r="L188" s="495"/>
      <c r="M188" s="487"/>
      <c r="N188" s="486"/>
      <c r="O188" s="487"/>
      <c r="P188" s="508"/>
    </row>
    <row r="189" spans="1:16" ht="20.25" customHeight="1" x14ac:dyDescent="0.25">
      <c r="A189" s="501"/>
      <c r="B189" s="170"/>
      <c r="C189" s="183"/>
      <c r="D189" s="493"/>
      <c r="E189" s="494"/>
      <c r="F189" s="486"/>
      <c r="G189" s="495"/>
      <c r="H189" s="495"/>
      <c r="I189" s="495"/>
      <c r="J189" s="495"/>
      <c r="K189" s="495"/>
      <c r="L189" s="495"/>
      <c r="M189" s="487"/>
      <c r="N189" s="486"/>
      <c r="O189" s="487"/>
      <c r="P189" s="508"/>
    </row>
    <row r="190" spans="1:16" ht="20.25" customHeight="1" x14ac:dyDescent="0.25">
      <c r="A190" s="519"/>
      <c r="B190" s="171"/>
      <c r="C190" s="184"/>
      <c r="D190" s="532"/>
      <c r="E190" s="533"/>
      <c r="F190" s="534"/>
      <c r="G190" s="535"/>
      <c r="H190" s="535"/>
      <c r="I190" s="535"/>
      <c r="J190" s="535"/>
      <c r="K190" s="535"/>
      <c r="L190" s="535"/>
      <c r="M190" s="536"/>
      <c r="N190" s="534"/>
      <c r="O190" s="536"/>
      <c r="P190" s="509"/>
    </row>
    <row r="191" spans="1:16" ht="20.25" customHeight="1" x14ac:dyDescent="0.25">
      <c r="A191" s="510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26"/>
      <c r="E191" s="527"/>
      <c r="F191" s="528"/>
      <c r="G191" s="529"/>
      <c r="H191" s="529"/>
      <c r="I191" s="529"/>
      <c r="J191" s="529"/>
      <c r="K191" s="529"/>
      <c r="L191" s="529"/>
      <c r="M191" s="530"/>
      <c r="N191" s="528"/>
      <c r="O191" s="530"/>
      <c r="P191" s="507">
        <f>N191+N192+N193+N194+N195+N196+N197+N198+N199+N200</f>
        <v>24</v>
      </c>
    </row>
    <row r="192" spans="1:16" ht="20.25" customHeight="1" x14ac:dyDescent="0.25">
      <c r="A192" s="520"/>
      <c r="B192" s="170"/>
      <c r="C192" s="183"/>
      <c r="D192" s="493"/>
      <c r="E192" s="494"/>
      <c r="F192" s="486"/>
      <c r="G192" s="495"/>
      <c r="H192" s="495"/>
      <c r="I192" s="495"/>
      <c r="J192" s="495"/>
      <c r="K192" s="495"/>
      <c r="L192" s="495"/>
      <c r="M192" s="487"/>
      <c r="N192" s="486">
        <v>4</v>
      </c>
      <c r="O192" s="487"/>
      <c r="P192" s="508"/>
    </row>
    <row r="193" spans="1:16" ht="20.25" customHeight="1" x14ac:dyDescent="0.25">
      <c r="A193" s="520"/>
      <c r="B193" s="170"/>
      <c r="C193" s="183"/>
      <c r="D193" s="493"/>
      <c r="E193" s="494"/>
      <c r="F193" s="486"/>
      <c r="G193" s="495"/>
      <c r="H193" s="495"/>
      <c r="I193" s="495"/>
      <c r="J193" s="495"/>
      <c r="K193" s="495"/>
      <c r="L193" s="495"/>
      <c r="M193" s="487"/>
      <c r="N193" s="486">
        <v>4</v>
      </c>
      <c r="O193" s="487"/>
      <c r="P193" s="508"/>
    </row>
    <row r="194" spans="1:16" ht="20.25" customHeight="1" x14ac:dyDescent="0.25">
      <c r="A194" s="520"/>
      <c r="B194" s="170"/>
      <c r="C194" s="183"/>
      <c r="D194" s="493"/>
      <c r="E194" s="494"/>
      <c r="F194" s="486"/>
      <c r="G194" s="495"/>
      <c r="H194" s="495"/>
      <c r="I194" s="495"/>
      <c r="J194" s="495"/>
      <c r="K194" s="495"/>
      <c r="L194" s="495"/>
      <c r="M194" s="487"/>
      <c r="N194" s="486">
        <v>4</v>
      </c>
      <c r="O194" s="487"/>
      <c r="P194" s="508"/>
    </row>
    <row r="195" spans="1:16" ht="20.25" customHeight="1" x14ac:dyDescent="0.25">
      <c r="A195" s="520"/>
      <c r="B195" s="170"/>
      <c r="C195" s="183"/>
      <c r="D195" s="493"/>
      <c r="E195" s="494"/>
      <c r="F195" s="486"/>
      <c r="G195" s="495"/>
      <c r="H195" s="495"/>
      <c r="I195" s="495"/>
      <c r="J195" s="495"/>
      <c r="K195" s="495"/>
      <c r="L195" s="495"/>
      <c r="M195" s="487"/>
      <c r="N195" s="486">
        <v>4</v>
      </c>
      <c r="O195" s="487"/>
      <c r="P195" s="508"/>
    </row>
    <row r="196" spans="1:16" ht="20.25" customHeight="1" x14ac:dyDescent="0.25">
      <c r="A196" s="520"/>
      <c r="B196" s="170"/>
      <c r="C196" s="183"/>
      <c r="D196" s="493"/>
      <c r="E196" s="494"/>
      <c r="F196" s="486"/>
      <c r="G196" s="495"/>
      <c r="H196" s="495"/>
      <c r="I196" s="495"/>
      <c r="J196" s="495"/>
      <c r="K196" s="495"/>
      <c r="L196" s="495"/>
      <c r="M196" s="487"/>
      <c r="N196" s="486">
        <v>4</v>
      </c>
      <c r="O196" s="487"/>
      <c r="P196" s="508"/>
    </row>
    <row r="197" spans="1:16" ht="20.25" customHeight="1" x14ac:dyDescent="0.25">
      <c r="A197" s="520"/>
      <c r="B197" s="170"/>
      <c r="C197" s="183"/>
      <c r="D197" s="493"/>
      <c r="E197" s="494"/>
      <c r="F197" s="486"/>
      <c r="G197" s="495"/>
      <c r="H197" s="495"/>
      <c r="I197" s="495"/>
      <c r="J197" s="495"/>
      <c r="K197" s="495"/>
      <c r="L197" s="495"/>
      <c r="M197" s="487"/>
      <c r="N197" s="486">
        <v>4</v>
      </c>
      <c r="O197" s="487"/>
      <c r="P197" s="508"/>
    </row>
    <row r="198" spans="1:16" ht="20.25" customHeight="1" x14ac:dyDescent="0.25">
      <c r="A198" s="511"/>
      <c r="B198" s="170"/>
      <c r="C198" s="183"/>
      <c r="D198" s="493"/>
      <c r="E198" s="494"/>
      <c r="F198" s="486"/>
      <c r="G198" s="495"/>
      <c r="H198" s="495"/>
      <c r="I198" s="495"/>
      <c r="J198" s="495"/>
      <c r="K198" s="495"/>
      <c r="L198" s="495"/>
      <c r="M198" s="487"/>
      <c r="N198" s="486"/>
      <c r="O198" s="487"/>
      <c r="P198" s="508"/>
    </row>
    <row r="199" spans="1:16" ht="20.25" customHeight="1" x14ac:dyDescent="0.25">
      <c r="A199" s="511"/>
      <c r="B199" s="170"/>
      <c r="C199" s="183"/>
      <c r="D199" s="493"/>
      <c r="E199" s="494"/>
      <c r="F199" s="486"/>
      <c r="G199" s="495"/>
      <c r="H199" s="495"/>
      <c r="I199" s="495"/>
      <c r="J199" s="495"/>
      <c r="K199" s="495"/>
      <c r="L199" s="495"/>
      <c r="M199" s="487"/>
      <c r="N199" s="486"/>
      <c r="O199" s="487"/>
      <c r="P199" s="508"/>
    </row>
    <row r="200" spans="1:16" ht="20.25" customHeight="1" x14ac:dyDescent="0.25">
      <c r="A200" s="512"/>
      <c r="B200" s="171"/>
      <c r="C200" s="184"/>
      <c r="D200" s="488"/>
      <c r="E200" s="489"/>
      <c r="F200" s="490"/>
      <c r="G200" s="491"/>
      <c r="H200" s="491"/>
      <c r="I200" s="491"/>
      <c r="J200" s="491"/>
      <c r="K200" s="491"/>
      <c r="L200" s="491"/>
      <c r="M200" s="492"/>
      <c r="N200" s="490"/>
      <c r="O200" s="492"/>
      <c r="P200" s="509"/>
    </row>
    <row r="201" spans="1:16" ht="20.25" customHeight="1" x14ac:dyDescent="0.25">
      <c r="A201" s="500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03"/>
      <c r="E201" s="504"/>
      <c r="F201" s="498"/>
      <c r="G201" s="505"/>
      <c r="H201" s="505"/>
      <c r="I201" s="505"/>
      <c r="J201" s="505"/>
      <c r="K201" s="505"/>
      <c r="L201" s="505"/>
      <c r="M201" s="499"/>
      <c r="N201" s="498"/>
      <c r="O201" s="499"/>
      <c r="P201" s="507">
        <f>N201+N202+N203+N204+N205+N206+N207+N208+N209+N210</f>
        <v>24</v>
      </c>
    </row>
    <row r="202" spans="1:16" ht="20.25" customHeight="1" x14ac:dyDescent="0.25">
      <c r="A202" s="518"/>
      <c r="B202" s="170"/>
      <c r="C202" s="183"/>
      <c r="D202" s="493"/>
      <c r="E202" s="494"/>
      <c r="F202" s="486"/>
      <c r="G202" s="495"/>
      <c r="H202" s="495"/>
      <c r="I202" s="495"/>
      <c r="J202" s="495"/>
      <c r="K202" s="495"/>
      <c r="L202" s="495"/>
      <c r="M202" s="487"/>
      <c r="N202" s="486">
        <v>4</v>
      </c>
      <c r="O202" s="487"/>
      <c r="P202" s="508"/>
    </row>
    <row r="203" spans="1:16" ht="20.25" customHeight="1" x14ac:dyDescent="0.25">
      <c r="A203" s="518"/>
      <c r="B203" s="170"/>
      <c r="C203" s="183"/>
      <c r="D203" s="493"/>
      <c r="E203" s="494"/>
      <c r="F203" s="486"/>
      <c r="G203" s="495"/>
      <c r="H203" s="495"/>
      <c r="I203" s="495"/>
      <c r="J203" s="495"/>
      <c r="K203" s="495"/>
      <c r="L203" s="495"/>
      <c r="M203" s="487"/>
      <c r="N203" s="486">
        <v>4</v>
      </c>
      <c r="O203" s="487"/>
      <c r="P203" s="508"/>
    </row>
    <row r="204" spans="1:16" ht="20.25" customHeight="1" x14ac:dyDescent="0.25">
      <c r="A204" s="518"/>
      <c r="B204" s="170"/>
      <c r="C204" s="183"/>
      <c r="D204" s="493"/>
      <c r="E204" s="494"/>
      <c r="F204" s="486"/>
      <c r="G204" s="495"/>
      <c r="H204" s="495"/>
      <c r="I204" s="495"/>
      <c r="J204" s="495"/>
      <c r="K204" s="495"/>
      <c r="L204" s="495"/>
      <c r="M204" s="487"/>
      <c r="N204" s="486">
        <v>4</v>
      </c>
      <c r="O204" s="487"/>
      <c r="P204" s="508"/>
    </row>
    <row r="205" spans="1:16" ht="20.25" customHeight="1" x14ac:dyDescent="0.25">
      <c r="A205" s="518"/>
      <c r="B205" s="170"/>
      <c r="C205" s="183"/>
      <c r="D205" s="493"/>
      <c r="E205" s="494"/>
      <c r="F205" s="486"/>
      <c r="G205" s="495"/>
      <c r="H205" s="495"/>
      <c r="I205" s="495"/>
      <c r="J205" s="495"/>
      <c r="K205" s="495"/>
      <c r="L205" s="495"/>
      <c r="M205" s="487"/>
      <c r="N205" s="486">
        <v>4</v>
      </c>
      <c r="O205" s="487"/>
      <c r="P205" s="508"/>
    </row>
    <row r="206" spans="1:16" ht="20.25" customHeight="1" x14ac:dyDescent="0.25">
      <c r="A206" s="518"/>
      <c r="B206" s="170"/>
      <c r="C206" s="183"/>
      <c r="D206" s="493"/>
      <c r="E206" s="494"/>
      <c r="F206" s="486"/>
      <c r="G206" s="495"/>
      <c r="H206" s="495"/>
      <c r="I206" s="495"/>
      <c r="J206" s="495"/>
      <c r="K206" s="495"/>
      <c r="L206" s="495"/>
      <c r="M206" s="487"/>
      <c r="N206" s="486">
        <v>4</v>
      </c>
      <c r="O206" s="487"/>
      <c r="P206" s="508"/>
    </row>
    <row r="207" spans="1:16" ht="20.25" customHeight="1" x14ac:dyDescent="0.25">
      <c r="A207" s="518"/>
      <c r="B207" s="170"/>
      <c r="C207" s="183"/>
      <c r="D207" s="493"/>
      <c r="E207" s="494"/>
      <c r="F207" s="486"/>
      <c r="G207" s="495"/>
      <c r="H207" s="495"/>
      <c r="I207" s="495"/>
      <c r="J207" s="495"/>
      <c r="K207" s="495"/>
      <c r="L207" s="495"/>
      <c r="M207" s="487"/>
      <c r="N207" s="486">
        <v>4</v>
      </c>
      <c r="O207" s="487"/>
      <c r="P207" s="508"/>
    </row>
    <row r="208" spans="1:16" ht="20.25" customHeight="1" x14ac:dyDescent="0.25">
      <c r="A208" s="501"/>
      <c r="B208" s="170"/>
      <c r="C208" s="183"/>
      <c r="D208" s="493"/>
      <c r="E208" s="494"/>
      <c r="F208" s="486"/>
      <c r="G208" s="495"/>
      <c r="H208" s="495"/>
      <c r="I208" s="495"/>
      <c r="J208" s="495"/>
      <c r="K208" s="495"/>
      <c r="L208" s="495"/>
      <c r="M208" s="487"/>
      <c r="N208" s="486"/>
      <c r="O208" s="487"/>
      <c r="P208" s="508"/>
    </row>
    <row r="209" spans="1:16" ht="20.25" customHeight="1" x14ac:dyDescent="0.25">
      <c r="A209" s="501"/>
      <c r="B209" s="170"/>
      <c r="C209" s="183"/>
      <c r="D209" s="493"/>
      <c r="E209" s="494"/>
      <c r="F209" s="486"/>
      <c r="G209" s="495"/>
      <c r="H209" s="495"/>
      <c r="I209" s="495"/>
      <c r="J209" s="495"/>
      <c r="K209" s="495"/>
      <c r="L209" s="495"/>
      <c r="M209" s="487"/>
      <c r="N209" s="486"/>
      <c r="O209" s="487"/>
      <c r="P209" s="508"/>
    </row>
    <row r="210" spans="1:16" ht="20.25" customHeight="1" x14ac:dyDescent="0.25">
      <c r="A210" s="502"/>
      <c r="B210" s="171"/>
      <c r="C210" s="184"/>
      <c r="D210" s="496"/>
      <c r="E210" s="497"/>
      <c r="F210" s="490"/>
      <c r="G210" s="491"/>
      <c r="H210" s="491"/>
      <c r="I210" s="491"/>
      <c r="J210" s="491"/>
      <c r="K210" s="491"/>
      <c r="L210" s="491"/>
      <c r="M210" s="492"/>
      <c r="N210" s="490"/>
      <c r="O210" s="492"/>
      <c r="P210" s="509"/>
    </row>
    <row r="211" spans="1:16" ht="20.25" customHeight="1" x14ac:dyDescent="0.25">
      <c r="A211" s="510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26"/>
      <c r="E211" s="527"/>
      <c r="F211" s="528"/>
      <c r="G211" s="529"/>
      <c r="H211" s="529"/>
      <c r="I211" s="529"/>
      <c r="J211" s="529"/>
      <c r="K211" s="529"/>
      <c r="L211" s="529"/>
      <c r="M211" s="530"/>
      <c r="N211" s="528"/>
      <c r="O211" s="530"/>
      <c r="P211" s="507">
        <f>N211+N212+N213+N214+N215+N216+N217+N218+N219+N220</f>
        <v>24</v>
      </c>
    </row>
    <row r="212" spans="1:16" ht="20.25" customHeight="1" x14ac:dyDescent="0.25">
      <c r="A212" s="520"/>
      <c r="B212" s="170"/>
      <c r="C212" s="183"/>
      <c r="D212" s="493"/>
      <c r="E212" s="494"/>
      <c r="F212" s="486"/>
      <c r="G212" s="495"/>
      <c r="H212" s="495"/>
      <c r="I212" s="495"/>
      <c r="J212" s="495"/>
      <c r="K212" s="495"/>
      <c r="L212" s="495"/>
      <c r="M212" s="487"/>
      <c r="N212" s="486">
        <v>4</v>
      </c>
      <c r="O212" s="487"/>
      <c r="P212" s="508"/>
    </row>
    <row r="213" spans="1:16" ht="20.25" customHeight="1" x14ac:dyDescent="0.25">
      <c r="A213" s="520"/>
      <c r="B213" s="170"/>
      <c r="C213" s="183"/>
      <c r="D213" s="493"/>
      <c r="E213" s="494"/>
      <c r="F213" s="486"/>
      <c r="G213" s="495"/>
      <c r="H213" s="495"/>
      <c r="I213" s="495"/>
      <c r="J213" s="495"/>
      <c r="K213" s="495"/>
      <c r="L213" s="495"/>
      <c r="M213" s="487"/>
      <c r="N213" s="486">
        <v>4</v>
      </c>
      <c r="O213" s="487"/>
      <c r="P213" s="508"/>
    </row>
    <row r="214" spans="1:16" ht="20.25" customHeight="1" x14ac:dyDescent="0.25">
      <c r="A214" s="520"/>
      <c r="B214" s="170"/>
      <c r="C214" s="183"/>
      <c r="D214" s="493"/>
      <c r="E214" s="494"/>
      <c r="F214" s="486"/>
      <c r="G214" s="495"/>
      <c r="H214" s="495"/>
      <c r="I214" s="495"/>
      <c r="J214" s="495"/>
      <c r="K214" s="495"/>
      <c r="L214" s="495"/>
      <c r="M214" s="487"/>
      <c r="N214" s="486">
        <v>4</v>
      </c>
      <c r="O214" s="487"/>
      <c r="P214" s="508"/>
    </row>
    <row r="215" spans="1:16" ht="20.25" customHeight="1" x14ac:dyDescent="0.25">
      <c r="A215" s="520"/>
      <c r="B215" s="170"/>
      <c r="C215" s="183"/>
      <c r="D215" s="493"/>
      <c r="E215" s="494"/>
      <c r="F215" s="486"/>
      <c r="G215" s="495"/>
      <c r="H215" s="495"/>
      <c r="I215" s="495"/>
      <c r="J215" s="495"/>
      <c r="K215" s="495"/>
      <c r="L215" s="495"/>
      <c r="M215" s="487"/>
      <c r="N215" s="486">
        <v>4</v>
      </c>
      <c r="O215" s="487"/>
      <c r="P215" s="508"/>
    </row>
    <row r="216" spans="1:16" ht="20.25" customHeight="1" x14ac:dyDescent="0.25">
      <c r="A216" s="520"/>
      <c r="B216" s="170"/>
      <c r="C216" s="183"/>
      <c r="D216" s="493"/>
      <c r="E216" s="494"/>
      <c r="F216" s="486"/>
      <c r="G216" s="495"/>
      <c r="H216" s="495"/>
      <c r="I216" s="495"/>
      <c r="J216" s="495"/>
      <c r="K216" s="495"/>
      <c r="L216" s="495"/>
      <c r="M216" s="487"/>
      <c r="N216" s="486">
        <v>4</v>
      </c>
      <c r="O216" s="487"/>
      <c r="P216" s="508"/>
    </row>
    <row r="217" spans="1:16" ht="20.25" customHeight="1" x14ac:dyDescent="0.25">
      <c r="A217" s="520"/>
      <c r="B217" s="170"/>
      <c r="C217" s="183"/>
      <c r="D217" s="493"/>
      <c r="E217" s="494"/>
      <c r="F217" s="486"/>
      <c r="G217" s="495"/>
      <c r="H217" s="495"/>
      <c r="I217" s="495"/>
      <c r="J217" s="495"/>
      <c r="K217" s="495"/>
      <c r="L217" s="495"/>
      <c r="M217" s="487"/>
      <c r="N217" s="486">
        <v>4</v>
      </c>
      <c r="O217" s="487"/>
      <c r="P217" s="508"/>
    </row>
    <row r="218" spans="1:16" ht="20.25" customHeight="1" x14ac:dyDescent="0.25">
      <c r="A218" s="511"/>
      <c r="B218" s="170"/>
      <c r="C218" s="183"/>
      <c r="D218" s="493"/>
      <c r="E218" s="494"/>
      <c r="F218" s="486"/>
      <c r="G218" s="495"/>
      <c r="H218" s="495"/>
      <c r="I218" s="495"/>
      <c r="J218" s="495"/>
      <c r="K218" s="495"/>
      <c r="L218" s="495"/>
      <c r="M218" s="487"/>
      <c r="N218" s="486"/>
      <c r="O218" s="487"/>
      <c r="P218" s="508"/>
    </row>
    <row r="219" spans="1:16" ht="20.25" customHeight="1" x14ac:dyDescent="0.25">
      <c r="A219" s="511"/>
      <c r="B219" s="170"/>
      <c r="C219" s="183"/>
      <c r="D219" s="493"/>
      <c r="E219" s="494"/>
      <c r="F219" s="486"/>
      <c r="G219" s="495"/>
      <c r="H219" s="495"/>
      <c r="I219" s="495"/>
      <c r="J219" s="495"/>
      <c r="K219" s="495"/>
      <c r="L219" s="495"/>
      <c r="M219" s="487"/>
      <c r="N219" s="486"/>
      <c r="O219" s="487"/>
      <c r="P219" s="508"/>
    </row>
    <row r="220" spans="1:16" ht="20.25" customHeight="1" x14ac:dyDescent="0.25">
      <c r="A220" s="512"/>
      <c r="B220" s="171"/>
      <c r="C220" s="184"/>
      <c r="D220" s="488"/>
      <c r="E220" s="489"/>
      <c r="F220" s="490"/>
      <c r="G220" s="491"/>
      <c r="H220" s="491"/>
      <c r="I220" s="491"/>
      <c r="J220" s="491"/>
      <c r="K220" s="491"/>
      <c r="L220" s="491"/>
      <c r="M220" s="492"/>
      <c r="N220" s="490"/>
      <c r="O220" s="492"/>
      <c r="P220" s="509"/>
    </row>
    <row r="221" spans="1:16" ht="20.25" customHeight="1" x14ac:dyDescent="0.25">
      <c r="A221" s="500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03"/>
      <c r="E221" s="504"/>
      <c r="F221" s="498"/>
      <c r="G221" s="505"/>
      <c r="H221" s="505"/>
      <c r="I221" s="505"/>
      <c r="J221" s="505"/>
      <c r="K221" s="505"/>
      <c r="L221" s="505"/>
      <c r="M221" s="499"/>
      <c r="N221" s="498"/>
      <c r="O221" s="499"/>
      <c r="P221" s="507">
        <f>N221+N222+N223+N224+N225+N226+N227+N228+N229+N230</f>
        <v>24</v>
      </c>
    </row>
    <row r="222" spans="1:16" ht="20.25" customHeight="1" x14ac:dyDescent="0.25">
      <c r="A222" s="518"/>
      <c r="B222" s="170"/>
      <c r="C222" s="183"/>
      <c r="D222" s="493"/>
      <c r="E222" s="494"/>
      <c r="F222" s="486"/>
      <c r="G222" s="495"/>
      <c r="H222" s="495"/>
      <c r="I222" s="495"/>
      <c r="J222" s="495"/>
      <c r="K222" s="495"/>
      <c r="L222" s="495"/>
      <c r="M222" s="487"/>
      <c r="N222" s="486">
        <v>4</v>
      </c>
      <c r="O222" s="487"/>
      <c r="P222" s="508"/>
    </row>
    <row r="223" spans="1:16" ht="20.25" customHeight="1" x14ac:dyDescent="0.25">
      <c r="A223" s="518"/>
      <c r="B223" s="170"/>
      <c r="C223" s="183"/>
      <c r="D223" s="493"/>
      <c r="E223" s="494"/>
      <c r="F223" s="486"/>
      <c r="G223" s="495"/>
      <c r="H223" s="495"/>
      <c r="I223" s="495"/>
      <c r="J223" s="495"/>
      <c r="K223" s="495"/>
      <c r="L223" s="495"/>
      <c r="M223" s="487"/>
      <c r="N223" s="486">
        <v>4</v>
      </c>
      <c r="O223" s="487"/>
      <c r="P223" s="508"/>
    </row>
    <row r="224" spans="1:16" ht="20.25" customHeight="1" x14ac:dyDescent="0.25">
      <c r="A224" s="518"/>
      <c r="B224" s="170"/>
      <c r="C224" s="183"/>
      <c r="D224" s="493"/>
      <c r="E224" s="494"/>
      <c r="F224" s="486"/>
      <c r="G224" s="495"/>
      <c r="H224" s="495"/>
      <c r="I224" s="495"/>
      <c r="J224" s="495"/>
      <c r="K224" s="495"/>
      <c r="L224" s="495"/>
      <c r="M224" s="487"/>
      <c r="N224" s="486">
        <v>4</v>
      </c>
      <c r="O224" s="487"/>
      <c r="P224" s="508"/>
    </row>
    <row r="225" spans="1:16" ht="20.25" customHeight="1" x14ac:dyDescent="0.25">
      <c r="A225" s="518"/>
      <c r="B225" s="170"/>
      <c r="C225" s="183"/>
      <c r="D225" s="493"/>
      <c r="E225" s="494"/>
      <c r="F225" s="486"/>
      <c r="G225" s="495"/>
      <c r="H225" s="495"/>
      <c r="I225" s="495"/>
      <c r="J225" s="495"/>
      <c r="K225" s="495"/>
      <c r="L225" s="495"/>
      <c r="M225" s="487"/>
      <c r="N225" s="486">
        <v>4</v>
      </c>
      <c r="O225" s="487"/>
      <c r="P225" s="508"/>
    </row>
    <row r="226" spans="1:16" ht="20.25" customHeight="1" x14ac:dyDescent="0.25">
      <c r="A226" s="518"/>
      <c r="B226" s="170"/>
      <c r="C226" s="183"/>
      <c r="D226" s="493"/>
      <c r="E226" s="494"/>
      <c r="F226" s="486"/>
      <c r="G226" s="495"/>
      <c r="H226" s="495"/>
      <c r="I226" s="495"/>
      <c r="J226" s="495"/>
      <c r="K226" s="495"/>
      <c r="L226" s="495"/>
      <c r="M226" s="487"/>
      <c r="N226" s="486">
        <v>4</v>
      </c>
      <c r="O226" s="487"/>
      <c r="P226" s="508"/>
    </row>
    <row r="227" spans="1:16" ht="20.25" customHeight="1" x14ac:dyDescent="0.25">
      <c r="A227" s="518"/>
      <c r="B227" s="170"/>
      <c r="C227" s="183"/>
      <c r="D227" s="493"/>
      <c r="E227" s="494"/>
      <c r="F227" s="486"/>
      <c r="G227" s="495"/>
      <c r="H227" s="495"/>
      <c r="I227" s="495"/>
      <c r="J227" s="495"/>
      <c r="K227" s="495"/>
      <c r="L227" s="495"/>
      <c r="M227" s="487"/>
      <c r="N227" s="486">
        <v>4</v>
      </c>
      <c r="O227" s="487"/>
      <c r="P227" s="508"/>
    </row>
    <row r="228" spans="1:16" ht="20.25" customHeight="1" x14ac:dyDescent="0.25">
      <c r="A228" s="501"/>
      <c r="B228" s="170"/>
      <c r="C228" s="183"/>
      <c r="D228" s="493"/>
      <c r="E228" s="494"/>
      <c r="F228" s="486"/>
      <c r="G228" s="495"/>
      <c r="H228" s="495"/>
      <c r="I228" s="495"/>
      <c r="J228" s="495"/>
      <c r="K228" s="495"/>
      <c r="L228" s="495"/>
      <c r="M228" s="487"/>
      <c r="N228" s="486"/>
      <c r="O228" s="487"/>
      <c r="P228" s="508"/>
    </row>
    <row r="229" spans="1:16" ht="20.25" customHeight="1" x14ac:dyDescent="0.25">
      <c r="A229" s="501"/>
      <c r="B229" s="170"/>
      <c r="C229" s="183"/>
      <c r="D229" s="493"/>
      <c r="E229" s="494"/>
      <c r="F229" s="486"/>
      <c r="G229" s="495"/>
      <c r="H229" s="495"/>
      <c r="I229" s="495"/>
      <c r="J229" s="495"/>
      <c r="K229" s="495"/>
      <c r="L229" s="495"/>
      <c r="M229" s="487"/>
      <c r="N229" s="486"/>
      <c r="O229" s="487"/>
      <c r="P229" s="508"/>
    </row>
    <row r="230" spans="1:16" ht="20.25" customHeight="1" x14ac:dyDescent="0.25">
      <c r="A230" s="502"/>
      <c r="B230" s="171"/>
      <c r="C230" s="184"/>
      <c r="D230" s="496"/>
      <c r="E230" s="497"/>
      <c r="F230" s="490"/>
      <c r="G230" s="491"/>
      <c r="H230" s="491"/>
      <c r="I230" s="491"/>
      <c r="J230" s="491"/>
      <c r="K230" s="491"/>
      <c r="L230" s="491"/>
      <c r="M230" s="492"/>
      <c r="N230" s="490"/>
      <c r="O230" s="492"/>
      <c r="P230" s="509"/>
    </row>
    <row r="231" spans="1:16" ht="20.25" customHeight="1" x14ac:dyDescent="0.25">
      <c r="A231" s="510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26"/>
      <c r="E231" s="527"/>
      <c r="F231" s="528"/>
      <c r="G231" s="529"/>
      <c r="H231" s="529"/>
      <c r="I231" s="529"/>
      <c r="J231" s="529"/>
      <c r="K231" s="529"/>
      <c r="L231" s="529"/>
      <c r="M231" s="530"/>
      <c r="N231" s="528"/>
      <c r="O231" s="530"/>
      <c r="P231" s="507">
        <f>N231+N232+N233+N234+N235+N236+N237+N238+N239+N240</f>
        <v>24</v>
      </c>
    </row>
    <row r="232" spans="1:16" ht="20.25" customHeight="1" x14ac:dyDescent="0.25">
      <c r="A232" s="520"/>
      <c r="B232" s="170"/>
      <c r="C232" s="183"/>
      <c r="D232" s="493"/>
      <c r="E232" s="494"/>
      <c r="F232" s="486"/>
      <c r="G232" s="495"/>
      <c r="H232" s="495"/>
      <c r="I232" s="495"/>
      <c r="J232" s="495"/>
      <c r="K232" s="495"/>
      <c r="L232" s="495"/>
      <c r="M232" s="487"/>
      <c r="N232" s="486">
        <v>4</v>
      </c>
      <c r="O232" s="487"/>
      <c r="P232" s="508"/>
    </row>
    <row r="233" spans="1:16" ht="20.25" customHeight="1" x14ac:dyDescent="0.25">
      <c r="A233" s="520"/>
      <c r="B233" s="170"/>
      <c r="C233" s="183"/>
      <c r="D233" s="493"/>
      <c r="E233" s="494"/>
      <c r="F233" s="486"/>
      <c r="G233" s="495"/>
      <c r="H233" s="495"/>
      <c r="I233" s="495"/>
      <c r="J233" s="495"/>
      <c r="K233" s="495"/>
      <c r="L233" s="495"/>
      <c r="M233" s="487"/>
      <c r="N233" s="486">
        <v>4</v>
      </c>
      <c r="O233" s="487"/>
      <c r="P233" s="508"/>
    </row>
    <row r="234" spans="1:16" ht="20.25" customHeight="1" x14ac:dyDescent="0.25">
      <c r="A234" s="520"/>
      <c r="B234" s="170"/>
      <c r="C234" s="183"/>
      <c r="D234" s="493"/>
      <c r="E234" s="494"/>
      <c r="F234" s="486"/>
      <c r="G234" s="495"/>
      <c r="H234" s="495"/>
      <c r="I234" s="495"/>
      <c r="J234" s="495"/>
      <c r="K234" s="495"/>
      <c r="L234" s="495"/>
      <c r="M234" s="487"/>
      <c r="N234" s="486">
        <v>4</v>
      </c>
      <c r="O234" s="487"/>
      <c r="P234" s="508"/>
    </row>
    <row r="235" spans="1:16" ht="20.25" customHeight="1" x14ac:dyDescent="0.25">
      <c r="A235" s="520"/>
      <c r="B235" s="170"/>
      <c r="C235" s="183"/>
      <c r="D235" s="493"/>
      <c r="E235" s="494"/>
      <c r="F235" s="486"/>
      <c r="G235" s="495"/>
      <c r="H235" s="495"/>
      <c r="I235" s="495"/>
      <c r="J235" s="495"/>
      <c r="K235" s="495"/>
      <c r="L235" s="495"/>
      <c r="M235" s="487"/>
      <c r="N235" s="486">
        <v>4</v>
      </c>
      <c r="O235" s="487"/>
      <c r="P235" s="508"/>
    </row>
    <row r="236" spans="1:16" ht="20.25" customHeight="1" x14ac:dyDescent="0.25">
      <c r="A236" s="520"/>
      <c r="B236" s="170"/>
      <c r="C236" s="183"/>
      <c r="D236" s="493"/>
      <c r="E236" s="494"/>
      <c r="F236" s="486"/>
      <c r="G236" s="495"/>
      <c r="H236" s="495"/>
      <c r="I236" s="495"/>
      <c r="J236" s="495"/>
      <c r="K236" s="495"/>
      <c r="L236" s="495"/>
      <c r="M236" s="487"/>
      <c r="N236" s="486">
        <v>4</v>
      </c>
      <c r="O236" s="487"/>
      <c r="P236" s="508"/>
    </row>
    <row r="237" spans="1:16" ht="20.25" customHeight="1" x14ac:dyDescent="0.25">
      <c r="A237" s="520"/>
      <c r="B237" s="170"/>
      <c r="C237" s="183"/>
      <c r="D237" s="493"/>
      <c r="E237" s="494"/>
      <c r="F237" s="486"/>
      <c r="G237" s="495"/>
      <c r="H237" s="495"/>
      <c r="I237" s="495"/>
      <c r="J237" s="495"/>
      <c r="K237" s="495"/>
      <c r="L237" s="495"/>
      <c r="M237" s="487"/>
      <c r="N237" s="486">
        <v>4</v>
      </c>
      <c r="O237" s="487"/>
      <c r="P237" s="508"/>
    </row>
    <row r="238" spans="1:16" ht="20.25" customHeight="1" x14ac:dyDescent="0.25">
      <c r="A238" s="511"/>
      <c r="B238" s="170"/>
      <c r="C238" s="183"/>
      <c r="D238" s="493"/>
      <c r="E238" s="494"/>
      <c r="F238" s="486"/>
      <c r="G238" s="495"/>
      <c r="H238" s="495"/>
      <c r="I238" s="495"/>
      <c r="J238" s="495"/>
      <c r="K238" s="495"/>
      <c r="L238" s="495"/>
      <c r="M238" s="487"/>
      <c r="N238" s="486"/>
      <c r="O238" s="487"/>
      <c r="P238" s="508"/>
    </row>
    <row r="239" spans="1:16" ht="20.25" customHeight="1" x14ac:dyDescent="0.25">
      <c r="A239" s="511"/>
      <c r="B239" s="170"/>
      <c r="C239" s="183"/>
      <c r="D239" s="493"/>
      <c r="E239" s="494"/>
      <c r="F239" s="486"/>
      <c r="G239" s="495"/>
      <c r="H239" s="495"/>
      <c r="I239" s="495"/>
      <c r="J239" s="495"/>
      <c r="K239" s="495"/>
      <c r="L239" s="495"/>
      <c r="M239" s="487"/>
      <c r="N239" s="486"/>
      <c r="O239" s="487"/>
      <c r="P239" s="508"/>
    </row>
    <row r="240" spans="1:16" ht="20.25" customHeight="1" x14ac:dyDescent="0.25">
      <c r="A240" s="512"/>
      <c r="B240" s="171"/>
      <c r="C240" s="184"/>
      <c r="D240" s="488"/>
      <c r="E240" s="489"/>
      <c r="F240" s="490"/>
      <c r="G240" s="491"/>
      <c r="H240" s="491"/>
      <c r="I240" s="491"/>
      <c r="J240" s="491"/>
      <c r="K240" s="491"/>
      <c r="L240" s="491"/>
      <c r="M240" s="492"/>
      <c r="N240" s="490"/>
      <c r="O240" s="492"/>
      <c r="P240" s="509"/>
    </row>
    <row r="241" spans="1:16" ht="20.25" customHeight="1" x14ac:dyDescent="0.25">
      <c r="A241" s="500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03"/>
      <c r="E241" s="504"/>
      <c r="F241" s="498"/>
      <c r="G241" s="505"/>
      <c r="H241" s="505"/>
      <c r="I241" s="505"/>
      <c r="J241" s="505"/>
      <c r="K241" s="505"/>
      <c r="L241" s="505"/>
      <c r="M241" s="499"/>
      <c r="N241" s="498"/>
      <c r="O241" s="499"/>
      <c r="P241" s="507">
        <f>N241+N242+N243+N244+N245+N246+N247+N248+N249+N250</f>
        <v>24</v>
      </c>
    </row>
    <row r="242" spans="1:16" ht="20.25" customHeight="1" x14ac:dyDescent="0.25">
      <c r="A242" s="518"/>
      <c r="B242" s="170"/>
      <c r="C242" s="183"/>
      <c r="D242" s="493"/>
      <c r="E242" s="494"/>
      <c r="F242" s="486"/>
      <c r="G242" s="495"/>
      <c r="H242" s="495"/>
      <c r="I242" s="495"/>
      <c r="J242" s="495"/>
      <c r="K242" s="495"/>
      <c r="L242" s="495"/>
      <c r="M242" s="487"/>
      <c r="N242" s="486">
        <v>4</v>
      </c>
      <c r="O242" s="487"/>
      <c r="P242" s="508"/>
    </row>
    <row r="243" spans="1:16" ht="20.25" customHeight="1" x14ac:dyDescent="0.25">
      <c r="A243" s="518"/>
      <c r="B243" s="170"/>
      <c r="C243" s="183"/>
      <c r="D243" s="493"/>
      <c r="E243" s="494"/>
      <c r="F243" s="486"/>
      <c r="G243" s="495"/>
      <c r="H243" s="495"/>
      <c r="I243" s="495"/>
      <c r="J243" s="495"/>
      <c r="K243" s="495"/>
      <c r="L243" s="495"/>
      <c r="M243" s="487"/>
      <c r="N243" s="486">
        <v>4</v>
      </c>
      <c r="O243" s="487"/>
      <c r="P243" s="508"/>
    </row>
    <row r="244" spans="1:16" ht="20.25" customHeight="1" x14ac:dyDescent="0.25">
      <c r="A244" s="518"/>
      <c r="B244" s="170"/>
      <c r="C244" s="183"/>
      <c r="D244" s="493"/>
      <c r="E244" s="494"/>
      <c r="F244" s="486"/>
      <c r="G244" s="495"/>
      <c r="H244" s="495"/>
      <c r="I244" s="495"/>
      <c r="J244" s="495"/>
      <c r="K244" s="495"/>
      <c r="L244" s="495"/>
      <c r="M244" s="487"/>
      <c r="N244" s="486">
        <v>4</v>
      </c>
      <c r="O244" s="487"/>
      <c r="P244" s="508"/>
    </row>
    <row r="245" spans="1:16" ht="20.25" customHeight="1" x14ac:dyDescent="0.25">
      <c r="A245" s="518"/>
      <c r="B245" s="170"/>
      <c r="C245" s="183"/>
      <c r="D245" s="493"/>
      <c r="E245" s="494"/>
      <c r="F245" s="486"/>
      <c r="G245" s="495"/>
      <c r="H245" s="495"/>
      <c r="I245" s="495"/>
      <c r="J245" s="495"/>
      <c r="K245" s="495"/>
      <c r="L245" s="495"/>
      <c r="M245" s="487"/>
      <c r="N245" s="486">
        <v>4</v>
      </c>
      <c r="O245" s="487"/>
      <c r="P245" s="508"/>
    </row>
    <row r="246" spans="1:16" ht="20.25" customHeight="1" x14ac:dyDescent="0.25">
      <c r="A246" s="518"/>
      <c r="B246" s="170"/>
      <c r="C246" s="183"/>
      <c r="D246" s="493"/>
      <c r="E246" s="494"/>
      <c r="F246" s="486"/>
      <c r="G246" s="495"/>
      <c r="H246" s="495"/>
      <c r="I246" s="495"/>
      <c r="J246" s="495"/>
      <c r="K246" s="495"/>
      <c r="L246" s="495"/>
      <c r="M246" s="487"/>
      <c r="N246" s="486">
        <v>4</v>
      </c>
      <c r="O246" s="487"/>
      <c r="P246" s="508"/>
    </row>
    <row r="247" spans="1:16" ht="20.25" customHeight="1" x14ac:dyDescent="0.25">
      <c r="A247" s="518"/>
      <c r="B247" s="170"/>
      <c r="C247" s="183"/>
      <c r="D247" s="493"/>
      <c r="E247" s="494"/>
      <c r="F247" s="486"/>
      <c r="G247" s="495"/>
      <c r="H247" s="495"/>
      <c r="I247" s="495"/>
      <c r="J247" s="495"/>
      <c r="K247" s="495"/>
      <c r="L247" s="495"/>
      <c r="M247" s="487"/>
      <c r="N247" s="486">
        <v>4</v>
      </c>
      <c r="O247" s="487"/>
      <c r="P247" s="508"/>
    </row>
    <row r="248" spans="1:16" ht="20.25" customHeight="1" x14ac:dyDescent="0.25">
      <c r="A248" s="501"/>
      <c r="B248" s="170"/>
      <c r="C248" s="183"/>
      <c r="D248" s="493"/>
      <c r="E248" s="494"/>
      <c r="F248" s="486"/>
      <c r="G248" s="495"/>
      <c r="H248" s="495"/>
      <c r="I248" s="495"/>
      <c r="J248" s="495"/>
      <c r="K248" s="495"/>
      <c r="L248" s="495"/>
      <c r="M248" s="487"/>
      <c r="N248" s="486"/>
      <c r="O248" s="487"/>
      <c r="P248" s="508"/>
    </row>
    <row r="249" spans="1:16" ht="20.25" customHeight="1" x14ac:dyDescent="0.25">
      <c r="A249" s="501"/>
      <c r="B249" s="170"/>
      <c r="C249" s="183"/>
      <c r="D249" s="493"/>
      <c r="E249" s="494"/>
      <c r="F249" s="486"/>
      <c r="G249" s="495"/>
      <c r="H249" s="495"/>
      <c r="I249" s="495"/>
      <c r="J249" s="495"/>
      <c r="K249" s="495"/>
      <c r="L249" s="495"/>
      <c r="M249" s="487"/>
      <c r="N249" s="486"/>
      <c r="O249" s="487"/>
      <c r="P249" s="508"/>
    </row>
    <row r="250" spans="1:16" ht="20.25" customHeight="1" x14ac:dyDescent="0.25">
      <c r="A250" s="502"/>
      <c r="B250" s="171"/>
      <c r="C250" s="184"/>
      <c r="D250" s="496"/>
      <c r="E250" s="497"/>
      <c r="F250" s="490"/>
      <c r="G250" s="491"/>
      <c r="H250" s="491"/>
      <c r="I250" s="491"/>
      <c r="J250" s="491"/>
      <c r="K250" s="491"/>
      <c r="L250" s="491"/>
      <c r="M250" s="492"/>
      <c r="N250" s="490"/>
      <c r="O250" s="492"/>
      <c r="P250" s="509"/>
    </row>
    <row r="251" spans="1:16" ht="20.25" customHeight="1" x14ac:dyDescent="0.25">
      <c r="A251" s="520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3"/>
      <c r="E251" s="514"/>
      <c r="F251" s="515"/>
      <c r="G251" s="516"/>
      <c r="H251" s="516"/>
      <c r="I251" s="516"/>
      <c r="J251" s="516"/>
      <c r="K251" s="516"/>
      <c r="L251" s="516"/>
      <c r="M251" s="517"/>
      <c r="N251" s="515"/>
      <c r="O251" s="517"/>
      <c r="P251" s="507">
        <f>N251+N252+N253+N254+N255+N256+N257+N258+N259+N260</f>
        <v>24</v>
      </c>
    </row>
    <row r="252" spans="1:16" ht="20.25" customHeight="1" x14ac:dyDescent="0.25">
      <c r="A252" s="520"/>
      <c r="B252" s="170"/>
      <c r="C252" s="183"/>
      <c r="D252" s="493"/>
      <c r="E252" s="494"/>
      <c r="F252" s="486"/>
      <c r="G252" s="495"/>
      <c r="H252" s="495"/>
      <c r="I252" s="495"/>
      <c r="J252" s="495"/>
      <c r="K252" s="495"/>
      <c r="L252" s="495"/>
      <c r="M252" s="487"/>
      <c r="N252" s="486">
        <v>4</v>
      </c>
      <c r="O252" s="487"/>
      <c r="P252" s="508"/>
    </row>
    <row r="253" spans="1:16" ht="20.25" customHeight="1" x14ac:dyDescent="0.25">
      <c r="A253" s="520"/>
      <c r="B253" s="170"/>
      <c r="C253" s="183"/>
      <c r="D253" s="493"/>
      <c r="E253" s="494"/>
      <c r="F253" s="486"/>
      <c r="G253" s="495"/>
      <c r="H253" s="495"/>
      <c r="I253" s="495"/>
      <c r="J253" s="495"/>
      <c r="K253" s="495"/>
      <c r="L253" s="495"/>
      <c r="M253" s="487"/>
      <c r="N253" s="486">
        <v>4</v>
      </c>
      <c r="O253" s="487"/>
      <c r="P253" s="508"/>
    </row>
    <row r="254" spans="1:16" ht="20.25" customHeight="1" x14ac:dyDescent="0.25">
      <c r="A254" s="520"/>
      <c r="B254" s="170"/>
      <c r="C254" s="183"/>
      <c r="D254" s="493"/>
      <c r="E254" s="494"/>
      <c r="F254" s="486"/>
      <c r="G254" s="495"/>
      <c r="H254" s="495"/>
      <c r="I254" s="495"/>
      <c r="J254" s="495"/>
      <c r="K254" s="495"/>
      <c r="L254" s="495"/>
      <c r="M254" s="487"/>
      <c r="N254" s="486">
        <v>4</v>
      </c>
      <c r="O254" s="487"/>
      <c r="P254" s="508"/>
    </row>
    <row r="255" spans="1:16" ht="20.25" customHeight="1" x14ac:dyDescent="0.25">
      <c r="A255" s="520"/>
      <c r="B255" s="170"/>
      <c r="C255" s="183"/>
      <c r="D255" s="493"/>
      <c r="E255" s="494"/>
      <c r="F255" s="486"/>
      <c r="G255" s="495"/>
      <c r="H255" s="495"/>
      <c r="I255" s="495"/>
      <c r="J255" s="495"/>
      <c r="K255" s="495"/>
      <c r="L255" s="495"/>
      <c r="M255" s="487"/>
      <c r="N255" s="486">
        <v>4</v>
      </c>
      <c r="O255" s="487"/>
      <c r="P255" s="508"/>
    </row>
    <row r="256" spans="1:16" ht="20.25" customHeight="1" x14ac:dyDescent="0.25">
      <c r="A256" s="520"/>
      <c r="B256" s="170"/>
      <c r="C256" s="183"/>
      <c r="D256" s="493"/>
      <c r="E256" s="494"/>
      <c r="F256" s="486"/>
      <c r="G256" s="495"/>
      <c r="H256" s="495"/>
      <c r="I256" s="495"/>
      <c r="J256" s="495"/>
      <c r="K256" s="495"/>
      <c r="L256" s="495"/>
      <c r="M256" s="487"/>
      <c r="N256" s="486">
        <v>4</v>
      </c>
      <c r="O256" s="487"/>
      <c r="P256" s="508"/>
    </row>
    <row r="257" spans="1:16" ht="20.25" customHeight="1" x14ac:dyDescent="0.25">
      <c r="A257" s="520"/>
      <c r="B257" s="170"/>
      <c r="C257" s="183"/>
      <c r="D257" s="493"/>
      <c r="E257" s="494"/>
      <c r="F257" s="486"/>
      <c r="G257" s="495"/>
      <c r="H257" s="495"/>
      <c r="I257" s="495"/>
      <c r="J257" s="495"/>
      <c r="K257" s="495"/>
      <c r="L257" s="495"/>
      <c r="M257" s="487"/>
      <c r="N257" s="486">
        <v>4</v>
      </c>
      <c r="O257" s="487"/>
      <c r="P257" s="508"/>
    </row>
    <row r="258" spans="1:16" ht="20.25" customHeight="1" x14ac:dyDescent="0.25">
      <c r="A258" s="511"/>
      <c r="B258" s="170"/>
      <c r="C258" s="183"/>
      <c r="D258" s="493"/>
      <c r="E258" s="494"/>
      <c r="F258" s="486"/>
      <c r="G258" s="495"/>
      <c r="H258" s="495"/>
      <c r="I258" s="495"/>
      <c r="J258" s="495"/>
      <c r="K258" s="495"/>
      <c r="L258" s="495"/>
      <c r="M258" s="487"/>
      <c r="N258" s="486"/>
      <c r="O258" s="487"/>
      <c r="P258" s="508"/>
    </row>
    <row r="259" spans="1:16" ht="20.25" customHeight="1" x14ac:dyDescent="0.25">
      <c r="A259" s="511"/>
      <c r="B259" s="170"/>
      <c r="C259" s="183"/>
      <c r="D259" s="493"/>
      <c r="E259" s="494"/>
      <c r="F259" s="486"/>
      <c r="G259" s="495"/>
      <c r="H259" s="495"/>
      <c r="I259" s="495"/>
      <c r="J259" s="495"/>
      <c r="K259" s="495"/>
      <c r="L259" s="495"/>
      <c r="M259" s="487"/>
      <c r="N259" s="486"/>
      <c r="O259" s="487"/>
      <c r="P259" s="508"/>
    </row>
    <row r="260" spans="1:16" ht="20.25" customHeight="1" x14ac:dyDescent="0.25">
      <c r="A260" s="512"/>
      <c r="B260" s="171"/>
      <c r="C260" s="184"/>
      <c r="D260" s="488"/>
      <c r="E260" s="489"/>
      <c r="F260" s="490"/>
      <c r="G260" s="491"/>
      <c r="H260" s="491"/>
      <c r="I260" s="491"/>
      <c r="J260" s="491"/>
      <c r="K260" s="491"/>
      <c r="L260" s="491"/>
      <c r="M260" s="492"/>
      <c r="N260" s="490"/>
      <c r="O260" s="492"/>
      <c r="P260" s="509"/>
    </row>
    <row r="261" spans="1:16" ht="20.25" customHeight="1" x14ac:dyDescent="0.25">
      <c r="A261" s="518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03"/>
      <c r="E261" s="504"/>
      <c r="F261" s="498"/>
      <c r="G261" s="505"/>
      <c r="H261" s="505"/>
      <c r="I261" s="505"/>
      <c r="J261" s="505"/>
      <c r="K261" s="505"/>
      <c r="L261" s="505"/>
      <c r="M261" s="499"/>
      <c r="N261" s="498"/>
      <c r="O261" s="499"/>
      <c r="P261" s="507">
        <f>N261+N262+N263+N264+N265+N266+N267+N268+N269+N270</f>
        <v>24</v>
      </c>
    </row>
    <row r="262" spans="1:16" ht="20.25" customHeight="1" x14ac:dyDescent="0.25">
      <c r="A262" s="501"/>
      <c r="B262" s="170"/>
      <c r="C262" s="183"/>
      <c r="D262" s="493"/>
      <c r="E262" s="494"/>
      <c r="F262" s="486"/>
      <c r="G262" s="495"/>
      <c r="H262" s="495"/>
      <c r="I262" s="495"/>
      <c r="J262" s="495"/>
      <c r="K262" s="495"/>
      <c r="L262" s="495"/>
      <c r="M262" s="487"/>
      <c r="N262" s="486"/>
      <c r="O262" s="487"/>
      <c r="P262" s="508"/>
    </row>
    <row r="263" spans="1:16" ht="20.25" customHeight="1" x14ac:dyDescent="0.25">
      <c r="A263" s="501"/>
      <c r="B263" s="170"/>
      <c r="C263" s="183"/>
      <c r="D263" s="493"/>
      <c r="E263" s="494"/>
      <c r="F263" s="486"/>
      <c r="G263" s="495"/>
      <c r="H263" s="495"/>
      <c r="I263" s="495"/>
      <c r="J263" s="495"/>
      <c r="K263" s="495"/>
      <c r="L263" s="495"/>
      <c r="M263" s="487"/>
      <c r="N263" s="486">
        <v>4</v>
      </c>
      <c r="O263" s="487"/>
      <c r="P263" s="508"/>
    </row>
    <row r="264" spans="1:16" ht="20.25" customHeight="1" x14ac:dyDescent="0.25">
      <c r="A264" s="501"/>
      <c r="B264" s="170"/>
      <c r="C264" s="183"/>
      <c r="D264" s="493"/>
      <c r="E264" s="494"/>
      <c r="F264" s="486"/>
      <c r="G264" s="495"/>
      <c r="H264" s="495"/>
      <c r="I264" s="495"/>
      <c r="J264" s="495"/>
      <c r="K264" s="495"/>
      <c r="L264" s="495"/>
      <c r="M264" s="487"/>
      <c r="N264" s="486">
        <v>4</v>
      </c>
      <c r="O264" s="487"/>
      <c r="P264" s="508"/>
    </row>
    <row r="265" spans="1:16" ht="20.25" customHeight="1" x14ac:dyDescent="0.25">
      <c r="A265" s="501"/>
      <c r="B265" s="170"/>
      <c r="C265" s="183"/>
      <c r="D265" s="493"/>
      <c r="E265" s="494"/>
      <c r="F265" s="486"/>
      <c r="G265" s="495"/>
      <c r="H265" s="495"/>
      <c r="I265" s="495"/>
      <c r="J265" s="495"/>
      <c r="K265" s="495"/>
      <c r="L265" s="495"/>
      <c r="M265" s="487"/>
      <c r="N265" s="486">
        <v>4</v>
      </c>
      <c r="O265" s="487"/>
      <c r="P265" s="508"/>
    </row>
    <row r="266" spans="1:16" ht="20.25" customHeight="1" x14ac:dyDescent="0.25">
      <c r="A266" s="501"/>
      <c r="B266" s="170"/>
      <c r="C266" s="183"/>
      <c r="D266" s="493"/>
      <c r="E266" s="494"/>
      <c r="F266" s="486"/>
      <c r="G266" s="495"/>
      <c r="H266" s="495"/>
      <c r="I266" s="495"/>
      <c r="J266" s="495"/>
      <c r="K266" s="495"/>
      <c r="L266" s="495"/>
      <c r="M266" s="487"/>
      <c r="N266" s="486">
        <v>4</v>
      </c>
      <c r="O266" s="487"/>
      <c r="P266" s="508"/>
    </row>
    <row r="267" spans="1:16" ht="20.25" customHeight="1" x14ac:dyDescent="0.25">
      <c r="A267" s="501"/>
      <c r="B267" s="170"/>
      <c r="C267" s="183"/>
      <c r="D267" s="493"/>
      <c r="E267" s="494"/>
      <c r="F267" s="486"/>
      <c r="G267" s="495"/>
      <c r="H267" s="495"/>
      <c r="I267" s="495"/>
      <c r="J267" s="495"/>
      <c r="K267" s="495"/>
      <c r="L267" s="495"/>
      <c r="M267" s="487"/>
      <c r="N267" s="486">
        <v>4</v>
      </c>
      <c r="O267" s="487"/>
      <c r="P267" s="508"/>
    </row>
    <row r="268" spans="1:16" ht="20.25" customHeight="1" x14ac:dyDescent="0.25">
      <c r="A268" s="501"/>
      <c r="B268" s="170"/>
      <c r="C268" s="183"/>
      <c r="D268" s="493"/>
      <c r="E268" s="494"/>
      <c r="F268" s="486"/>
      <c r="G268" s="495"/>
      <c r="H268" s="495"/>
      <c r="I268" s="495"/>
      <c r="J268" s="495"/>
      <c r="K268" s="495"/>
      <c r="L268" s="495"/>
      <c r="M268" s="487"/>
      <c r="N268" s="486">
        <v>4</v>
      </c>
      <c r="O268" s="487"/>
      <c r="P268" s="508"/>
    </row>
    <row r="269" spans="1:16" ht="20.25" customHeight="1" x14ac:dyDescent="0.25">
      <c r="A269" s="501"/>
      <c r="B269" s="170"/>
      <c r="C269" s="183"/>
      <c r="D269" s="493"/>
      <c r="E269" s="494"/>
      <c r="F269" s="486"/>
      <c r="G269" s="495"/>
      <c r="H269" s="495"/>
      <c r="I269" s="495"/>
      <c r="J269" s="495"/>
      <c r="K269" s="495"/>
      <c r="L269" s="495"/>
      <c r="M269" s="487"/>
      <c r="N269" s="486"/>
      <c r="O269" s="487"/>
      <c r="P269" s="508"/>
    </row>
    <row r="270" spans="1:16" ht="20.25" customHeight="1" x14ac:dyDescent="0.25">
      <c r="A270" s="519"/>
      <c r="B270" s="171"/>
      <c r="C270" s="184"/>
      <c r="D270" s="488"/>
      <c r="E270" s="489"/>
      <c r="F270" s="490"/>
      <c r="G270" s="491"/>
      <c r="H270" s="491"/>
      <c r="I270" s="491"/>
      <c r="J270" s="491"/>
      <c r="K270" s="491"/>
      <c r="L270" s="491"/>
      <c r="M270" s="492"/>
      <c r="N270" s="490"/>
      <c r="O270" s="492"/>
      <c r="P270" s="509"/>
    </row>
    <row r="271" spans="1:16" ht="20.25" customHeight="1" x14ac:dyDescent="0.25">
      <c r="A271" s="510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3"/>
      <c r="E271" s="514"/>
      <c r="F271" s="515"/>
      <c r="G271" s="516"/>
      <c r="H271" s="516"/>
      <c r="I271" s="516"/>
      <c r="J271" s="516"/>
      <c r="K271" s="516"/>
      <c r="L271" s="516"/>
      <c r="M271" s="517"/>
      <c r="N271" s="515"/>
      <c r="O271" s="517"/>
      <c r="P271" s="507">
        <f>N271+N272+N273+N274+N275+N276+N277+N278+N279+N280</f>
        <v>24</v>
      </c>
    </row>
    <row r="272" spans="1:16" ht="20.25" customHeight="1" x14ac:dyDescent="0.25">
      <c r="A272" s="520"/>
      <c r="B272" s="170"/>
      <c r="C272" s="183"/>
      <c r="D272" s="493"/>
      <c r="E272" s="494"/>
      <c r="F272" s="486"/>
      <c r="G272" s="495"/>
      <c r="H272" s="495"/>
      <c r="I272" s="495"/>
      <c r="J272" s="495"/>
      <c r="K272" s="495"/>
      <c r="L272" s="495"/>
      <c r="M272" s="487"/>
      <c r="N272" s="486">
        <v>4</v>
      </c>
      <c r="O272" s="487"/>
      <c r="P272" s="508"/>
    </row>
    <row r="273" spans="1:16" ht="20.25" customHeight="1" x14ac:dyDescent="0.25">
      <c r="A273" s="520"/>
      <c r="B273" s="170"/>
      <c r="C273" s="183"/>
      <c r="D273" s="493"/>
      <c r="E273" s="494"/>
      <c r="F273" s="486"/>
      <c r="G273" s="495"/>
      <c r="H273" s="495"/>
      <c r="I273" s="495"/>
      <c r="J273" s="495"/>
      <c r="K273" s="495"/>
      <c r="L273" s="495"/>
      <c r="M273" s="487"/>
      <c r="N273" s="486">
        <v>4</v>
      </c>
      <c r="O273" s="487"/>
      <c r="P273" s="508"/>
    </row>
    <row r="274" spans="1:16" ht="20.25" customHeight="1" x14ac:dyDescent="0.25">
      <c r="A274" s="520"/>
      <c r="B274" s="170"/>
      <c r="C274" s="183"/>
      <c r="D274" s="493"/>
      <c r="E274" s="494"/>
      <c r="F274" s="486"/>
      <c r="G274" s="495"/>
      <c r="H274" s="495"/>
      <c r="I274" s="495"/>
      <c r="J274" s="495"/>
      <c r="K274" s="495"/>
      <c r="L274" s="495"/>
      <c r="M274" s="487"/>
      <c r="N274" s="486">
        <v>4</v>
      </c>
      <c r="O274" s="487"/>
      <c r="P274" s="508"/>
    </row>
    <row r="275" spans="1:16" ht="20.25" customHeight="1" x14ac:dyDescent="0.25">
      <c r="A275" s="520"/>
      <c r="B275" s="170"/>
      <c r="C275" s="183"/>
      <c r="D275" s="493"/>
      <c r="E275" s="494"/>
      <c r="F275" s="486"/>
      <c r="G275" s="495"/>
      <c r="H275" s="495"/>
      <c r="I275" s="495"/>
      <c r="J275" s="495"/>
      <c r="K275" s="495"/>
      <c r="L275" s="495"/>
      <c r="M275" s="487"/>
      <c r="N275" s="486">
        <v>4</v>
      </c>
      <c r="O275" s="487"/>
      <c r="P275" s="508"/>
    </row>
    <row r="276" spans="1:16" ht="20.25" customHeight="1" x14ac:dyDescent="0.25">
      <c r="A276" s="520"/>
      <c r="B276" s="170"/>
      <c r="C276" s="183"/>
      <c r="D276" s="493"/>
      <c r="E276" s="494"/>
      <c r="F276" s="486"/>
      <c r="G276" s="495"/>
      <c r="H276" s="495"/>
      <c r="I276" s="495"/>
      <c r="J276" s="495"/>
      <c r="K276" s="495"/>
      <c r="L276" s="495"/>
      <c r="M276" s="487"/>
      <c r="N276" s="486">
        <v>4</v>
      </c>
      <c r="O276" s="487"/>
      <c r="P276" s="508"/>
    </row>
    <row r="277" spans="1:16" ht="20.25" customHeight="1" x14ac:dyDescent="0.25">
      <c r="A277" s="520"/>
      <c r="B277" s="170"/>
      <c r="C277" s="183"/>
      <c r="D277" s="493"/>
      <c r="E277" s="494"/>
      <c r="F277" s="486"/>
      <c r="G277" s="495"/>
      <c r="H277" s="495"/>
      <c r="I277" s="495"/>
      <c r="J277" s="495"/>
      <c r="K277" s="495"/>
      <c r="L277" s="495"/>
      <c r="M277" s="487"/>
      <c r="N277" s="486">
        <v>4</v>
      </c>
      <c r="O277" s="487"/>
      <c r="P277" s="508"/>
    </row>
    <row r="278" spans="1:16" ht="20.25" customHeight="1" x14ac:dyDescent="0.25">
      <c r="A278" s="511"/>
      <c r="B278" s="170"/>
      <c r="C278" s="183"/>
      <c r="D278" s="493"/>
      <c r="E278" s="494"/>
      <c r="F278" s="486"/>
      <c r="G278" s="495"/>
      <c r="H278" s="495"/>
      <c r="I278" s="495"/>
      <c r="J278" s="495"/>
      <c r="K278" s="495"/>
      <c r="L278" s="495"/>
      <c r="M278" s="487"/>
      <c r="N278" s="486"/>
      <c r="O278" s="487"/>
      <c r="P278" s="508"/>
    </row>
    <row r="279" spans="1:16" ht="20.25" customHeight="1" x14ac:dyDescent="0.25">
      <c r="A279" s="511"/>
      <c r="B279" s="170"/>
      <c r="C279" s="183"/>
      <c r="D279" s="493"/>
      <c r="E279" s="494"/>
      <c r="F279" s="486"/>
      <c r="G279" s="495"/>
      <c r="H279" s="495"/>
      <c r="I279" s="495"/>
      <c r="J279" s="495"/>
      <c r="K279" s="495"/>
      <c r="L279" s="495"/>
      <c r="M279" s="487"/>
      <c r="N279" s="486"/>
      <c r="O279" s="487"/>
      <c r="P279" s="508"/>
    </row>
    <row r="280" spans="1:16" ht="20.25" customHeight="1" x14ac:dyDescent="0.25">
      <c r="A280" s="512"/>
      <c r="B280" s="171"/>
      <c r="C280" s="184"/>
      <c r="D280" s="488"/>
      <c r="E280" s="489"/>
      <c r="F280" s="490"/>
      <c r="G280" s="491"/>
      <c r="H280" s="491"/>
      <c r="I280" s="491"/>
      <c r="J280" s="491"/>
      <c r="K280" s="491"/>
      <c r="L280" s="491"/>
      <c r="M280" s="492"/>
      <c r="N280" s="490"/>
      <c r="O280" s="492"/>
      <c r="P280" s="509"/>
    </row>
    <row r="281" spans="1:16" ht="20.25" customHeight="1" x14ac:dyDescent="0.25">
      <c r="A281" s="500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03"/>
      <c r="E281" s="504"/>
      <c r="F281" s="498"/>
      <c r="G281" s="505"/>
      <c r="H281" s="505"/>
      <c r="I281" s="505"/>
      <c r="J281" s="505"/>
      <c r="K281" s="505"/>
      <c r="L281" s="505"/>
      <c r="M281" s="499"/>
      <c r="N281" s="498"/>
      <c r="O281" s="499"/>
      <c r="P281" s="507">
        <f>N281+N282+N283+N284+N285+N286+N287+N288+N289+N290</f>
        <v>24</v>
      </c>
    </row>
    <row r="282" spans="1:16" ht="20.25" customHeight="1" x14ac:dyDescent="0.25">
      <c r="A282" s="501"/>
      <c r="B282" s="170"/>
      <c r="C282" s="183"/>
      <c r="D282" s="493"/>
      <c r="E282" s="494"/>
      <c r="F282" s="486"/>
      <c r="G282" s="495"/>
      <c r="H282" s="495"/>
      <c r="I282" s="495"/>
      <c r="J282" s="495"/>
      <c r="K282" s="495"/>
      <c r="L282" s="495"/>
      <c r="M282" s="487"/>
      <c r="N282" s="486"/>
      <c r="O282" s="487"/>
      <c r="P282" s="508"/>
    </row>
    <row r="283" spans="1:16" ht="20.25" customHeight="1" x14ac:dyDescent="0.25">
      <c r="A283" s="501"/>
      <c r="B283" s="170"/>
      <c r="C283" s="183"/>
      <c r="D283" s="493"/>
      <c r="E283" s="494"/>
      <c r="F283" s="486"/>
      <c r="G283" s="495"/>
      <c r="H283" s="495"/>
      <c r="I283" s="495"/>
      <c r="J283" s="495"/>
      <c r="K283" s="495"/>
      <c r="L283" s="495"/>
      <c r="M283" s="487"/>
      <c r="N283" s="486">
        <v>4</v>
      </c>
      <c r="O283" s="487"/>
      <c r="P283" s="508"/>
    </row>
    <row r="284" spans="1:16" ht="20.25" customHeight="1" x14ac:dyDescent="0.25">
      <c r="A284" s="501"/>
      <c r="B284" s="170"/>
      <c r="C284" s="183"/>
      <c r="D284" s="493"/>
      <c r="E284" s="494"/>
      <c r="F284" s="486"/>
      <c r="G284" s="495"/>
      <c r="H284" s="495"/>
      <c r="I284" s="495"/>
      <c r="J284" s="495"/>
      <c r="K284" s="495"/>
      <c r="L284" s="495"/>
      <c r="M284" s="487"/>
      <c r="N284" s="486">
        <v>4</v>
      </c>
      <c r="O284" s="487"/>
      <c r="P284" s="508"/>
    </row>
    <row r="285" spans="1:16" ht="20.25" customHeight="1" x14ac:dyDescent="0.25">
      <c r="A285" s="501"/>
      <c r="B285" s="170"/>
      <c r="C285" s="183"/>
      <c r="D285" s="493"/>
      <c r="E285" s="494"/>
      <c r="F285" s="486"/>
      <c r="G285" s="495"/>
      <c r="H285" s="495"/>
      <c r="I285" s="495"/>
      <c r="J285" s="495"/>
      <c r="K285" s="495"/>
      <c r="L285" s="495"/>
      <c r="M285" s="487"/>
      <c r="N285" s="486">
        <v>4</v>
      </c>
      <c r="O285" s="487"/>
      <c r="P285" s="508"/>
    </row>
    <row r="286" spans="1:16" ht="20.25" customHeight="1" x14ac:dyDescent="0.25">
      <c r="A286" s="501"/>
      <c r="B286" s="170"/>
      <c r="C286" s="183"/>
      <c r="D286" s="493"/>
      <c r="E286" s="494"/>
      <c r="F286" s="486"/>
      <c r="G286" s="495"/>
      <c r="H286" s="495"/>
      <c r="I286" s="495"/>
      <c r="J286" s="495"/>
      <c r="K286" s="495"/>
      <c r="L286" s="495"/>
      <c r="M286" s="487"/>
      <c r="N286" s="486">
        <v>4</v>
      </c>
      <c r="O286" s="487"/>
      <c r="P286" s="508"/>
    </row>
    <row r="287" spans="1:16" ht="20.25" customHeight="1" x14ac:dyDescent="0.25">
      <c r="A287" s="501"/>
      <c r="B287" s="170"/>
      <c r="C287" s="183"/>
      <c r="D287" s="493"/>
      <c r="E287" s="494"/>
      <c r="F287" s="486"/>
      <c r="G287" s="495"/>
      <c r="H287" s="495"/>
      <c r="I287" s="495"/>
      <c r="J287" s="495"/>
      <c r="K287" s="495"/>
      <c r="L287" s="495"/>
      <c r="M287" s="487"/>
      <c r="N287" s="486">
        <v>4</v>
      </c>
      <c r="O287" s="487"/>
      <c r="P287" s="508"/>
    </row>
    <row r="288" spans="1:16" ht="20.25" customHeight="1" x14ac:dyDescent="0.25">
      <c r="A288" s="501"/>
      <c r="B288" s="170"/>
      <c r="C288" s="183"/>
      <c r="D288" s="493"/>
      <c r="E288" s="494"/>
      <c r="F288" s="486"/>
      <c r="G288" s="495"/>
      <c r="H288" s="495"/>
      <c r="I288" s="495"/>
      <c r="J288" s="495"/>
      <c r="K288" s="495"/>
      <c r="L288" s="495"/>
      <c r="M288" s="487"/>
      <c r="N288" s="486">
        <v>4</v>
      </c>
      <c r="O288" s="487"/>
      <c r="P288" s="508"/>
    </row>
    <row r="289" spans="1:16" ht="20.25" customHeight="1" x14ac:dyDescent="0.25">
      <c r="A289" s="501"/>
      <c r="B289" s="170"/>
      <c r="C289" s="183"/>
      <c r="D289" s="493"/>
      <c r="E289" s="494"/>
      <c r="F289" s="486"/>
      <c r="G289" s="495"/>
      <c r="H289" s="495"/>
      <c r="I289" s="495"/>
      <c r="J289" s="495"/>
      <c r="K289" s="495"/>
      <c r="L289" s="495"/>
      <c r="M289" s="487"/>
      <c r="N289" s="486"/>
      <c r="O289" s="487"/>
      <c r="P289" s="508"/>
    </row>
    <row r="290" spans="1:16" ht="20.25" customHeight="1" x14ac:dyDescent="0.25">
      <c r="A290" s="502"/>
      <c r="B290" s="171"/>
      <c r="C290" s="184"/>
      <c r="D290" s="496"/>
      <c r="E290" s="497"/>
      <c r="F290" s="490"/>
      <c r="G290" s="491"/>
      <c r="H290" s="491"/>
      <c r="I290" s="491"/>
      <c r="J290" s="491"/>
      <c r="K290" s="491"/>
      <c r="L290" s="491"/>
      <c r="M290" s="492"/>
      <c r="N290" s="490"/>
      <c r="O290" s="492"/>
      <c r="P290" s="509"/>
    </row>
    <row r="291" spans="1:16" ht="20.25" customHeight="1" x14ac:dyDescent="0.25">
      <c r="A291" s="510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26"/>
      <c r="E291" s="527"/>
      <c r="F291" s="528"/>
      <c r="G291" s="529"/>
      <c r="H291" s="529"/>
      <c r="I291" s="529"/>
      <c r="J291" s="529"/>
      <c r="K291" s="529"/>
      <c r="L291" s="529"/>
      <c r="M291" s="530"/>
      <c r="N291" s="528"/>
      <c r="O291" s="530"/>
      <c r="P291" s="507">
        <f>N291+N292+N293+N294+N295+N296+N297+N298+N299+N300</f>
        <v>24</v>
      </c>
    </row>
    <row r="292" spans="1:16" ht="20.25" customHeight="1" x14ac:dyDescent="0.25">
      <c r="A292" s="511"/>
      <c r="B292" s="170"/>
      <c r="C292" s="183"/>
      <c r="D292" s="493"/>
      <c r="E292" s="494"/>
      <c r="F292" s="486"/>
      <c r="G292" s="495"/>
      <c r="H292" s="495"/>
      <c r="I292" s="495"/>
      <c r="J292" s="495"/>
      <c r="K292" s="495"/>
      <c r="L292" s="495"/>
      <c r="M292" s="487"/>
      <c r="N292" s="486"/>
      <c r="O292" s="487"/>
      <c r="P292" s="508"/>
    </row>
    <row r="293" spans="1:16" ht="20.25" customHeight="1" x14ac:dyDescent="0.25">
      <c r="A293" s="511"/>
      <c r="B293" s="170"/>
      <c r="C293" s="183"/>
      <c r="D293" s="493"/>
      <c r="E293" s="494"/>
      <c r="F293" s="486"/>
      <c r="G293" s="495"/>
      <c r="H293" s="495"/>
      <c r="I293" s="495"/>
      <c r="J293" s="495"/>
      <c r="K293" s="495"/>
      <c r="L293" s="495"/>
      <c r="M293" s="487"/>
      <c r="N293" s="486">
        <v>4</v>
      </c>
      <c r="O293" s="487"/>
      <c r="P293" s="508"/>
    </row>
    <row r="294" spans="1:16" ht="20.25" customHeight="1" x14ac:dyDescent="0.25">
      <c r="A294" s="511"/>
      <c r="B294" s="170"/>
      <c r="C294" s="183"/>
      <c r="D294" s="493"/>
      <c r="E294" s="494"/>
      <c r="F294" s="486"/>
      <c r="G294" s="495"/>
      <c r="H294" s="495"/>
      <c r="I294" s="495"/>
      <c r="J294" s="495"/>
      <c r="K294" s="495"/>
      <c r="L294" s="495"/>
      <c r="M294" s="487"/>
      <c r="N294" s="486">
        <v>4</v>
      </c>
      <c r="O294" s="487"/>
      <c r="P294" s="508"/>
    </row>
    <row r="295" spans="1:16" ht="20.25" customHeight="1" x14ac:dyDescent="0.25">
      <c r="A295" s="511"/>
      <c r="B295" s="170"/>
      <c r="C295" s="183"/>
      <c r="D295" s="493"/>
      <c r="E295" s="494"/>
      <c r="F295" s="486"/>
      <c r="G295" s="495"/>
      <c r="H295" s="495"/>
      <c r="I295" s="495"/>
      <c r="J295" s="495"/>
      <c r="K295" s="495"/>
      <c r="L295" s="495"/>
      <c r="M295" s="487"/>
      <c r="N295" s="486">
        <v>4</v>
      </c>
      <c r="O295" s="487"/>
      <c r="P295" s="508"/>
    </row>
    <row r="296" spans="1:16" ht="20.25" customHeight="1" x14ac:dyDescent="0.25">
      <c r="A296" s="511"/>
      <c r="B296" s="170"/>
      <c r="C296" s="183"/>
      <c r="D296" s="493"/>
      <c r="E296" s="494"/>
      <c r="F296" s="486"/>
      <c r="G296" s="495"/>
      <c r="H296" s="495"/>
      <c r="I296" s="495"/>
      <c r="J296" s="495"/>
      <c r="K296" s="495"/>
      <c r="L296" s="495"/>
      <c r="M296" s="487"/>
      <c r="N296" s="486">
        <v>4</v>
      </c>
      <c r="O296" s="487"/>
      <c r="P296" s="508"/>
    </row>
    <row r="297" spans="1:16" ht="20.25" customHeight="1" x14ac:dyDescent="0.25">
      <c r="A297" s="511"/>
      <c r="B297" s="170"/>
      <c r="C297" s="183"/>
      <c r="D297" s="493"/>
      <c r="E297" s="494"/>
      <c r="F297" s="486"/>
      <c r="G297" s="495"/>
      <c r="H297" s="495"/>
      <c r="I297" s="495"/>
      <c r="J297" s="495"/>
      <c r="K297" s="495"/>
      <c r="L297" s="495"/>
      <c r="M297" s="487"/>
      <c r="N297" s="486">
        <v>4</v>
      </c>
      <c r="O297" s="487"/>
      <c r="P297" s="508"/>
    </row>
    <row r="298" spans="1:16" ht="20.25" customHeight="1" x14ac:dyDescent="0.25">
      <c r="A298" s="511"/>
      <c r="B298" s="170"/>
      <c r="C298" s="183"/>
      <c r="D298" s="493"/>
      <c r="E298" s="494"/>
      <c r="F298" s="486"/>
      <c r="G298" s="495"/>
      <c r="H298" s="495"/>
      <c r="I298" s="495"/>
      <c r="J298" s="495"/>
      <c r="K298" s="495"/>
      <c r="L298" s="495"/>
      <c r="M298" s="487"/>
      <c r="N298" s="486">
        <v>4</v>
      </c>
      <c r="O298" s="487"/>
      <c r="P298" s="508"/>
    </row>
    <row r="299" spans="1:16" ht="20.25" customHeight="1" x14ac:dyDescent="0.25">
      <c r="A299" s="511"/>
      <c r="B299" s="170"/>
      <c r="C299" s="183"/>
      <c r="D299" s="493"/>
      <c r="E299" s="494"/>
      <c r="F299" s="486"/>
      <c r="G299" s="495"/>
      <c r="H299" s="495"/>
      <c r="I299" s="495"/>
      <c r="J299" s="495"/>
      <c r="K299" s="495"/>
      <c r="L299" s="495"/>
      <c r="M299" s="487"/>
      <c r="N299" s="486"/>
      <c r="O299" s="487"/>
      <c r="P299" s="508"/>
    </row>
    <row r="300" spans="1:16" ht="20.25" customHeight="1" x14ac:dyDescent="0.25">
      <c r="A300" s="512"/>
      <c r="B300" s="171"/>
      <c r="C300" s="184"/>
      <c r="D300" s="488"/>
      <c r="E300" s="489"/>
      <c r="F300" s="490"/>
      <c r="G300" s="491"/>
      <c r="H300" s="491"/>
      <c r="I300" s="491"/>
      <c r="J300" s="491"/>
      <c r="K300" s="491"/>
      <c r="L300" s="491"/>
      <c r="M300" s="492"/>
      <c r="N300" s="490"/>
      <c r="O300" s="492"/>
      <c r="P300" s="509"/>
    </row>
    <row r="301" spans="1:16" ht="20.25" customHeight="1" x14ac:dyDescent="0.25">
      <c r="A301" s="500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03"/>
      <c r="E301" s="504"/>
      <c r="F301" s="498"/>
      <c r="G301" s="505"/>
      <c r="H301" s="505"/>
      <c r="I301" s="505"/>
      <c r="J301" s="505"/>
      <c r="K301" s="505"/>
      <c r="L301" s="505"/>
      <c r="M301" s="499"/>
      <c r="N301" s="498"/>
      <c r="O301" s="499"/>
      <c r="P301" s="507">
        <f>N301+N302+N303+N304+N305+N306+N307+N308+N309+N310</f>
        <v>24</v>
      </c>
    </row>
    <row r="302" spans="1:16" ht="20.25" customHeight="1" x14ac:dyDescent="0.25">
      <c r="A302" s="518"/>
      <c r="B302" s="170"/>
      <c r="C302" s="183"/>
      <c r="D302" s="493"/>
      <c r="E302" s="494"/>
      <c r="F302" s="486"/>
      <c r="G302" s="495"/>
      <c r="H302" s="495"/>
      <c r="I302" s="495"/>
      <c r="J302" s="495"/>
      <c r="K302" s="495"/>
      <c r="L302" s="495"/>
      <c r="M302" s="487"/>
      <c r="N302" s="486">
        <v>4</v>
      </c>
      <c r="O302" s="487"/>
      <c r="P302" s="508"/>
    </row>
    <row r="303" spans="1:16" ht="20.25" customHeight="1" x14ac:dyDescent="0.25">
      <c r="A303" s="518"/>
      <c r="B303" s="170"/>
      <c r="C303" s="183"/>
      <c r="D303" s="493"/>
      <c r="E303" s="494"/>
      <c r="F303" s="486"/>
      <c r="G303" s="495"/>
      <c r="H303" s="495"/>
      <c r="I303" s="495"/>
      <c r="J303" s="495"/>
      <c r="K303" s="495"/>
      <c r="L303" s="495"/>
      <c r="M303" s="487"/>
      <c r="N303" s="486">
        <v>4</v>
      </c>
      <c r="O303" s="487"/>
      <c r="P303" s="508"/>
    </row>
    <row r="304" spans="1:16" ht="20.25" customHeight="1" x14ac:dyDescent="0.25">
      <c r="A304" s="518"/>
      <c r="B304" s="170"/>
      <c r="C304" s="183"/>
      <c r="D304" s="493"/>
      <c r="E304" s="494"/>
      <c r="F304" s="486"/>
      <c r="G304" s="495"/>
      <c r="H304" s="495"/>
      <c r="I304" s="495"/>
      <c r="J304" s="495"/>
      <c r="K304" s="495"/>
      <c r="L304" s="495"/>
      <c r="M304" s="487"/>
      <c r="N304" s="486">
        <v>4</v>
      </c>
      <c r="O304" s="487"/>
      <c r="P304" s="508"/>
    </row>
    <row r="305" spans="1:16" ht="20.25" customHeight="1" x14ac:dyDescent="0.25">
      <c r="A305" s="518"/>
      <c r="B305" s="170"/>
      <c r="C305" s="183"/>
      <c r="D305" s="493"/>
      <c r="E305" s="494"/>
      <c r="F305" s="486"/>
      <c r="G305" s="495"/>
      <c r="H305" s="495"/>
      <c r="I305" s="495"/>
      <c r="J305" s="495"/>
      <c r="K305" s="495"/>
      <c r="L305" s="495"/>
      <c r="M305" s="487"/>
      <c r="N305" s="486">
        <v>4</v>
      </c>
      <c r="O305" s="487"/>
      <c r="P305" s="508"/>
    </row>
    <row r="306" spans="1:16" ht="20.25" customHeight="1" x14ac:dyDescent="0.25">
      <c r="A306" s="518"/>
      <c r="B306" s="170"/>
      <c r="C306" s="183"/>
      <c r="D306" s="493"/>
      <c r="E306" s="494"/>
      <c r="F306" s="486"/>
      <c r="G306" s="495"/>
      <c r="H306" s="495"/>
      <c r="I306" s="495"/>
      <c r="J306" s="495"/>
      <c r="K306" s="495"/>
      <c r="L306" s="495"/>
      <c r="M306" s="487"/>
      <c r="N306" s="486">
        <v>4</v>
      </c>
      <c r="O306" s="487"/>
      <c r="P306" s="508"/>
    </row>
    <row r="307" spans="1:16" ht="20.25" customHeight="1" x14ac:dyDescent="0.25">
      <c r="A307" s="518"/>
      <c r="B307" s="170"/>
      <c r="C307" s="183"/>
      <c r="D307" s="493"/>
      <c r="E307" s="494"/>
      <c r="F307" s="486"/>
      <c r="G307" s="495"/>
      <c r="H307" s="495"/>
      <c r="I307" s="495"/>
      <c r="J307" s="495"/>
      <c r="K307" s="495"/>
      <c r="L307" s="495"/>
      <c r="M307" s="487"/>
      <c r="N307" s="486">
        <v>4</v>
      </c>
      <c r="O307" s="487"/>
      <c r="P307" s="508"/>
    </row>
    <row r="308" spans="1:16" ht="20.25" customHeight="1" x14ac:dyDescent="0.25">
      <c r="A308" s="501"/>
      <c r="B308" s="170"/>
      <c r="C308" s="183"/>
      <c r="D308" s="493"/>
      <c r="E308" s="494"/>
      <c r="F308" s="486"/>
      <c r="G308" s="495"/>
      <c r="H308" s="495"/>
      <c r="I308" s="495"/>
      <c r="J308" s="495"/>
      <c r="K308" s="495"/>
      <c r="L308" s="495"/>
      <c r="M308" s="487"/>
      <c r="N308" s="486"/>
      <c r="O308" s="487"/>
      <c r="P308" s="508"/>
    </row>
    <row r="309" spans="1:16" ht="20.25" customHeight="1" x14ac:dyDescent="0.25">
      <c r="A309" s="501"/>
      <c r="B309" s="170"/>
      <c r="C309" s="183"/>
      <c r="D309" s="493"/>
      <c r="E309" s="494"/>
      <c r="F309" s="486"/>
      <c r="G309" s="495"/>
      <c r="H309" s="495"/>
      <c r="I309" s="495"/>
      <c r="J309" s="495"/>
      <c r="K309" s="495"/>
      <c r="L309" s="495"/>
      <c r="M309" s="487"/>
      <c r="N309" s="486"/>
      <c r="O309" s="487"/>
      <c r="P309" s="508"/>
    </row>
    <row r="310" spans="1:16" ht="20.25" customHeight="1" x14ac:dyDescent="0.25">
      <c r="A310" s="502"/>
      <c r="B310" s="171"/>
      <c r="C310" s="184"/>
      <c r="D310" s="496"/>
      <c r="E310" s="497"/>
      <c r="F310" s="490"/>
      <c r="G310" s="491"/>
      <c r="H310" s="491"/>
      <c r="I310" s="491"/>
      <c r="J310" s="491"/>
      <c r="K310" s="491"/>
      <c r="L310" s="491"/>
      <c r="M310" s="492"/>
      <c r="N310" s="490"/>
      <c r="O310" s="492"/>
      <c r="P310" s="509"/>
    </row>
    <row r="311" spans="1:16" ht="20.25" customHeight="1" x14ac:dyDescent="0.25">
      <c r="A311" s="518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03"/>
      <c r="E311" s="504"/>
      <c r="F311" s="498"/>
      <c r="G311" s="505"/>
      <c r="H311" s="505"/>
      <c r="I311" s="505"/>
      <c r="J311" s="505"/>
      <c r="K311" s="505"/>
      <c r="L311" s="505"/>
      <c r="M311" s="499"/>
      <c r="N311" s="498"/>
      <c r="O311" s="499"/>
      <c r="P311" s="507">
        <f>N311+N312+N313+N314+N315+N316+N317+N318+N319+N320</f>
        <v>24</v>
      </c>
    </row>
    <row r="312" spans="1:16" ht="20.25" customHeight="1" x14ac:dyDescent="0.25">
      <c r="A312" s="518"/>
      <c r="B312" s="170"/>
      <c r="C312" s="183"/>
      <c r="D312" s="493"/>
      <c r="E312" s="494"/>
      <c r="F312" s="486"/>
      <c r="G312" s="495"/>
      <c r="H312" s="495"/>
      <c r="I312" s="495"/>
      <c r="J312" s="495"/>
      <c r="K312" s="495"/>
      <c r="L312" s="495"/>
      <c r="M312" s="487"/>
      <c r="N312" s="486">
        <v>4</v>
      </c>
      <c r="O312" s="487"/>
      <c r="P312" s="508"/>
    </row>
    <row r="313" spans="1:16" ht="20.25" customHeight="1" x14ac:dyDescent="0.25">
      <c r="A313" s="518"/>
      <c r="B313" s="170"/>
      <c r="C313" s="183"/>
      <c r="D313" s="493"/>
      <c r="E313" s="494"/>
      <c r="F313" s="486"/>
      <c r="G313" s="495"/>
      <c r="H313" s="495"/>
      <c r="I313" s="495"/>
      <c r="J313" s="495"/>
      <c r="K313" s="495"/>
      <c r="L313" s="495"/>
      <c r="M313" s="487"/>
      <c r="N313" s="486">
        <v>4</v>
      </c>
      <c r="O313" s="487"/>
      <c r="P313" s="508"/>
    </row>
    <row r="314" spans="1:16" ht="20.25" customHeight="1" x14ac:dyDescent="0.25">
      <c r="A314" s="518"/>
      <c r="B314" s="170"/>
      <c r="C314" s="183"/>
      <c r="D314" s="493"/>
      <c r="E314" s="494"/>
      <c r="F314" s="486"/>
      <c r="G314" s="495"/>
      <c r="H314" s="495"/>
      <c r="I314" s="495"/>
      <c r="J314" s="495"/>
      <c r="K314" s="495"/>
      <c r="L314" s="495"/>
      <c r="M314" s="487"/>
      <c r="N314" s="486">
        <v>4</v>
      </c>
      <c r="O314" s="487"/>
      <c r="P314" s="508"/>
    </row>
    <row r="315" spans="1:16" ht="20.25" customHeight="1" x14ac:dyDescent="0.25">
      <c r="A315" s="518"/>
      <c r="B315" s="170"/>
      <c r="C315" s="183"/>
      <c r="D315" s="493"/>
      <c r="E315" s="494"/>
      <c r="F315" s="486"/>
      <c r="G315" s="495"/>
      <c r="H315" s="495"/>
      <c r="I315" s="495"/>
      <c r="J315" s="495"/>
      <c r="K315" s="495"/>
      <c r="L315" s="495"/>
      <c r="M315" s="487"/>
      <c r="N315" s="486">
        <v>4</v>
      </c>
      <c r="O315" s="487"/>
      <c r="P315" s="508"/>
    </row>
    <row r="316" spans="1:16" ht="20.25" customHeight="1" x14ac:dyDescent="0.25">
      <c r="A316" s="518"/>
      <c r="B316" s="170"/>
      <c r="C316" s="183"/>
      <c r="D316" s="493"/>
      <c r="E316" s="494"/>
      <c r="F316" s="486"/>
      <c r="G316" s="495"/>
      <c r="H316" s="495"/>
      <c r="I316" s="495"/>
      <c r="J316" s="495"/>
      <c r="K316" s="495"/>
      <c r="L316" s="495"/>
      <c r="M316" s="487"/>
      <c r="N316" s="486">
        <v>4</v>
      </c>
      <c r="O316" s="487"/>
      <c r="P316" s="508"/>
    </row>
    <row r="317" spans="1:16" ht="20.25" customHeight="1" x14ac:dyDescent="0.25">
      <c r="A317" s="518"/>
      <c r="B317" s="170"/>
      <c r="C317" s="183"/>
      <c r="D317" s="493"/>
      <c r="E317" s="494"/>
      <c r="F317" s="486"/>
      <c r="G317" s="495"/>
      <c r="H317" s="495"/>
      <c r="I317" s="495"/>
      <c r="J317" s="495"/>
      <c r="K317" s="495"/>
      <c r="L317" s="495"/>
      <c r="M317" s="487"/>
      <c r="N317" s="486">
        <v>4</v>
      </c>
      <c r="O317" s="487"/>
      <c r="P317" s="508"/>
    </row>
    <row r="318" spans="1:16" ht="20.25" customHeight="1" x14ac:dyDescent="0.25">
      <c r="A318" s="501"/>
      <c r="B318" s="170"/>
      <c r="C318" s="183"/>
      <c r="D318" s="493"/>
      <c r="E318" s="494"/>
      <c r="F318" s="486"/>
      <c r="G318" s="495"/>
      <c r="H318" s="495"/>
      <c r="I318" s="495"/>
      <c r="J318" s="495"/>
      <c r="K318" s="495"/>
      <c r="L318" s="495"/>
      <c r="M318" s="487"/>
      <c r="N318" s="486"/>
      <c r="O318" s="487"/>
      <c r="P318" s="508"/>
    </row>
    <row r="319" spans="1:16" ht="20.25" customHeight="1" x14ac:dyDescent="0.25">
      <c r="A319" s="501"/>
      <c r="B319" s="170"/>
      <c r="C319" s="183"/>
      <c r="D319" s="493"/>
      <c r="E319" s="494"/>
      <c r="F319" s="486"/>
      <c r="G319" s="495"/>
      <c r="H319" s="495"/>
      <c r="I319" s="495"/>
      <c r="J319" s="495"/>
      <c r="K319" s="495"/>
      <c r="L319" s="495"/>
      <c r="M319" s="487"/>
      <c r="N319" s="486"/>
      <c r="O319" s="487"/>
      <c r="P319" s="508"/>
    </row>
    <row r="320" spans="1:16" ht="20.25" customHeight="1" x14ac:dyDescent="0.25">
      <c r="A320" s="519"/>
      <c r="B320" s="171"/>
      <c r="C320" s="184"/>
      <c r="D320" s="532"/>
      <c r="E320" s="533"/>
      <c r="F320" s="534"/>
      <c r="G320" s="535"/>
      <c r="H320" s="535"/>
      <c r="I320" s="535"/>
      <c r="J320" s="535"/>
      <c r="K320" s="535"/>
      <c r="L320" s="535"/>
      <c r="M320" s="536"/>
      <c r="N320" s="534"/>
      <c r="O320" s="536"/>
      <c r="P320" s="509"/>
    </row>
    <row r="321" spans="1:16" ht="20.25" customHeight="1" x14ac:dyDescent="0.25">
      <c r="A321" s="510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26"/>
      <c r="E321" s="527"/>
      <c r="F321" s="528"/>
      <c r="G321" s="529"/>
      <c r="H321" s="529"/>
      <c r="I321" s="529"/>
      <c r="J321" s="529"/>
      <c r="K321" s="529"/>
      <c r="L321" s="529"/>
      <c r="M321" s="530"/>
      <c r="N321" s="528"/>
      <c r="O321" s="530"/>
      <c r="P321" s="507">
        <f>N321+N322+N323+N324+N325+N326+N327+N328+N329+N330</f>
        <v>20</v>
      </c>
    </row>
    <row r="322" spans="1:16" ht="20.25" customHeight="1" x14ac:dyDescent="0.25">
      <c r="A322" s="520"/>
      <c r="B322" s="170"/>
      <c r="C322" s="183"/>
      <c r="D322" s="493"/>
      <c r="E322" s="494"/>
      <c r="F322" s="486"/>
      <c r="G322" s="495"/>
      <c r="H322" s="495"/>
      <c r="I322" s="495"/>
      <c r="J322" s="495"/>
      <c r="K322" s="495"/>
      <c r="L322" s="495"/>
      <c r="M322" s="487"/>
      <c r="N322" s="486">
        <v>4</v>
      </c>
      <c r="O322" s="487"/>
      <c r="P322" s="508"/>
    </row>
    <row r="323" spans="1:16" ht="20.25" customHeight="1" x14ac:dyDescent="0.25">
      <c r="A323" s="520"/>
      <c r="B323" s="170"/>
      <c r="C323" s="183"/>
      <c r="D323" s="493"/>
      <c r="E323" s="494"/>
      <c r="F323" s="486"/>
      <c r="G323" s="495"/>
      <c r="H323" s="495"/>
      <c r="I323" s="495"/>
      <c r="J323" s="495"/>
      <c r="K323" s="495"/>
      <c r="L323" s="495"/>
      <c r="M323" s="487"/>
      <c r="N323" s="486">
        <v>4</v>
      </c>
      <c r="O323" s="487"/>
      <c r="P323" s="508"/>
    </row>
    <row r="324" spans="1:16" ht="20.25" customHeight="1" x14ac:dyDescent="0.25">
      <c r="A324" s="520"/>
      <c r="B324" s="170"/>
      <c r="C324" s="183"/>
      <c r="D324" s="493"/>
      <c r="E324" s="494"/>
      <c r="F324" s="486"/>
      <c r="G324" s="495"/>
      <c r="H324" s="495"/>
      <c r="I324" s="495"/>
      <c r="J324" s="495"/>
      <c r="K324" s="495"/>
      <c r="L324" s="495"/>
      <c r="M324" s="487"/>
      <c r="N324" s="486">
        <v>4</v>
      </c>
      <c r="O324" s="487"/>
      <c r="P324" s="508"/>
    </row>
    <row r="325" spans="1:16" ht="20.25" customHeight="1" x14ac:dyDescent="0.25">
      <c r="A325" s="520"/>
      <c r="B325" s="170"/>
      <c r="C325" s="183"/>
      <c r="D325" s="493"/>
      <c r="E325" s="494"/>
      <c r="F325" s="486"/>
      <c r="G325" s="495"/>
      <c r="H325" s="495"/>
      <c r="I325" s="495"/>
      <c r="J325" s="495"/>
      <c r="K325" s="495"/>
      <c r="L325" s="495"/>
      <c r="M325" s="487"/>
      <c r="N325" s="486">
        <v>4</v>
      </c>
      <c r="O325" s="487"/>
      <c r="P325" s="508"/>
    </row>
    <row r="326" spans="1:16" ht="20.25" customHeight="1" x14ac:dyDescent="0.25">
      <c r="A326" s="520"/>
      <c r="B326" s="170"/>
      <c r="C326" s="183"/>
      <c r="D326" s="493"/>
      <c r="E326" s="494"/>
      <c r="F326" s="486"/>
      <c r="G326" s="495"/>
      <c r="H326" s="495"/>
      <c r="I326" s="495"/>
      <c r="J326" s="495"/>
      <c r="K326" s="495"/>
      <c r="L326" s="495"/>
      <c r="M326" s="487"/>
      <c r="N326" s="486">
        <v>4</v>
      </c>
      <c r="O326" s="487"/>
      <c r="P326" s="508"/>
    </row>
    <row r="327" spans="1:16" ht="20.25" customHeight="1" x14ac:dyDescent="0.25">
      <c r="A327" s="520"/>
      <c r="B327" s="170"/>
      <c r="C327" s="183"/>
      <c r="D327" s="493"/>
      <c r="E327" s="494"/>
      <c r="F327" s="486"/>
      <c r="G327" s="495"/>
      <c r="H327" s="495"/>
      <c r="I327" s="495"/>
      <c r="J327" s="495"/>
      <c r="K327" s="495"/>
      <c r="L327" s="495"/>
      <c r="M327" s="487"/>
      <c r="N327" s="486"/>
      <c r="O327" s="487"/>
      <c r="P327" s="508"/>
    </row>
    <row r="328" spans="1:16" ht="20.25" customHeight="1" x14ac:dyDescent="0.25">
      <c r="A328" s="511"/>
      <c r="B328" s="170"/>
      <c r="C328" s="183"/>
      <c r="D328" s="493"/>
      <c r="E328" s="494"/>
      <c r="F328" s="486"/>
      <c r="G328" s="495"/>
      <c r="H328" s="495"/>
      <c r="I328" s="495"/>
      <c r="J328" s="495"/>
      <c r="K328" s="495"/>
      <c r="L328" s="495"/>
      <c r="M328" s="487"/>
      <c r="N328" s="486"/>
      <c r="O328" s="487"/>
      <c r="P328" s="508"/>
    </row>
    <row r="329" spans="1:16" ht="20.25" customHeight="1" x14ac:dyDescent="0.25">
      <c r="A329" s="511"/>
      <c r="B329" s="170"/>
      <c r="C329" s="183"/>
      <c r="D329" s="493"/>
      <c r="E329" s="494"/>
      <c r="F329" s="486"/>
      <c r="G329" s="495"/>
      <c r="H329" s="495"/>
      <c r="I329" s="495"/>
      <c r="J329" s="495"/>
      <c r="K329" s="495"/>
      <c r="L329" s="495"/>
      <c r="M329" s="487"/>
      <c r="N329" s="486"/>
      <c r="O329" s="487"/>
      <c r="P329" s="508"/>
    </row>
    <row r="330" spans="1:16" ht="20.25" customHeight="1" x14ac:dyDescent="0.25">
      <c r="A330" s="512"/>
      <c r="B330" s="171"/>
      <c r="C330" s="184"/>
      <c r="D330" s="488"/>
      <c r="E330" s="489"/>
      <c r="F330" s="490"/>
      <c r="G330" s="491"/>
      <c r="H330" s="491"/>
      <c r="I330" s="491"/>
      <c r="J330" s="491"/>
      <c r="K330" s="491"/>
      <c r="L330" s="491"/>
      <c r="M330" s="492"/>
      <c r="N330" s="490"/>
      <c r="O330" s="492"/>
      <c r="P330" s="509"/>
    </row>
    <row r="331" spans="1:16" ht="20.25" customHeight="1" x14ac:dyDescent="0.25">
      <c r="A331" s="500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03"/>
      <c r="E331" s="504"/>
      <c r="F331" s="498"/>
      <c r="G331" s="505"/>
      <c r="H331" s="505"/>
      <c r="I331" s="505"/>
      <c r="J331" s="505"/>
      <c r="K331" s="505"/>
      <c r="L331" s="505"/>
      <c r="M331" s="499"/>
      <c r="N331" s="498"/>
      <c r="O331" s="499"/>
      <c r="P331" s="507">
        <f>N331+N332+N333+N334+N335+N336+N337+N338+N339+N340</f>
        <v>20</v>
      </c>
    </row>
    <row r="332" spans="1:16" ht="20.25" customHeight="1" x14ac:dyDescent="0.25">
      <c r="A332" s="518"/>
      <c r="B332" s="170"/>
      <c r="C332" s="183"/>
      <c r="D332" s="493"/>
      <c r="E332" s="494"/>
      <c r="F332" s="486"/>
      <c r="G332" s="495"/>
      <c r="H332" s="495"/>
      <c r="I332" s="495"/>
      <c r="J332" s="495"/>
      <c r="K332" s="495"/>
      <c r="L332" s="495"/>
      <c r="M332" s="487"/>
      <c r="N332" s="486">
        <v>4</v>
      </c>
      <c r="O332" s="487"/>
      <c r="P332" s="508"/>
    </row>
    <row r="333" spans="1:16" ht="20.25" customHeight="1" x14ac:dyDescent="0.25">
      <c r="A333" s="518"/>
      <c r="B333" s="170"/>
      <c r="C333" s="183"/>
      <c r="D333" s="493"/>
      <c r="E333" s="494"/>
      <c r="F333" s="486"/>
      <c r="G333" s="495"/>
      <c r="H333" s="495"/>
      <c r="I333" s="495"/>
      <c r="J333" s="495"/>
      <c r="K333" s="495"/>
      <c r="L333" s="495"/>
      <c r="M333" s="487"/>
      <c r="N333" s="486">
        <v>4</v>
      </c>
      <c r="O333" s="487"/>
      <c r="P333" s="508"/>
    </row>
    <row r="334" spans="1:16" ht="20.25" customHeight="1" x14ac:dyDescent="0.25">
      <c r="A334" s="518"/>
      <c r="B334" s="170"/>
      <c r="C334" s="183"/>
      <c r="D334" s="493"/>
      <c r="E334" s="494"/>
      <c r="F334" s="486"/>
      <c r="G334" s="495"/>
      <c r="H334" s="495"/>
      <c r="I334" s="495"/>
      <c r="J334" s="495"/>
      <c r="K334" s="495"/>
      <c r="L334" s="495"/>
      <c r="M334" s="487"/>
      <c r="N334" s="486">
        <v>4</v>
      </c>
      <c r="O334" s="487"/>
      <c r="P334" s="508"/>
    </row>
    <row r="335" spans="1:16" ht="20.25" customHeight="1" x14ac:dyDescent="0.25">
      <c r="A335" s="518"/>
      <c r="B335" s="170"/>
      <c r="C335" s="183"/>
      <c r="D335" s="493"/>
      <c r="E335" s="494"/>
      <c r="F335" s="486"/>
      <c r="G335" s="495"/>
      <c r="H335" s="495"/>
      <c r="I335" s="495"/>
      <c r="J335" s="495"/>
      <c r="K335" s="495"/>
      <c r="L335" s="495"/>
      <c r="M335" s="487"/>
      <c r="N335" s="486">
        <v>4</v>
      </c>
      <c r="O335" s="487"/>
      <c r="P335" s="508"/>
    </row>
    <row r="336" spans="1:16" ht="20.25" customHeight="1" x14ac:dyDescent="0.25">
      <c r="A336" s="518"/>
      <c r="B336" s="170"/>
      <c r="C336" s="183"/>
      <c r="D336" s="493"/>
      <c r="E336" s="494"/>
      <c r="F336" s="486"/>
      <c r="G336" s="495"/>
      <c r="H336" s="495"/>
      <c r="I336" s="495"/>
      <c r="J336" s="495"/>
      <c r="K336" s="495"/>
      <c r="L336" s="495"/>
      <c r="M336" s="487"/>
      <c r="N336" s="486">
        <v>4</v>
      </c>
      <c r="O336" s="487"/>
      <c r="P336" s="508"/>
    </row>
    <row r="337" spans="1:16" ht="20.25" customHeight="1" x14ac:dyDescent="0.25">
      <c r="A337" s="518"/>
      <c r="B337" s="170"/>
      <c r="C337" s="183"/>
      <c r="D337" s="493"/>
      <c r="E337" s="494"/>
      <c r="F337" s="486"/>
      <c r="G337" s="495"/>
      <c r="H337" s="495"/>
      <c r="I337" s="495"/>
      <c r="J337" s="495"/>
      <c r="K337" s="495"/>
      <c r="L337" s="495"/>
      <c r="M337" s="487"/>
      <c r="N337" s="486"/>
      <c r="O337" s="487"/>
      <c r="P337" s="508"/>
    </row>
    <row r="338" spans="1:16" ht="20.25" customHeight="1" x14ac:dyDescent="0.25">
      <c r="A338" s="501"/>
      <c r="B338" s="170"/>
      <c r="C338" s="183"/>
      <c r="D338" s="493"/>
      <c r="E338" s="494"/>
      <c r="F338" s="486"/>
      <c r="G338" s="495"/>
      <c r="H338" s="495"/>
      <c r="I338" s="495"/>
      <c r="J338" s="495"/>
      <c r="K338" s="495"/>
      <c r="L338" s="495"/>
      <c r="M338" s="487"/>
      <c r="N338" s="486"/>
      <c r="O338" s="487"/>
      <c r="P338" s="508"/>
    </row>
    <row r="339" spans="1:16" ht="20.25" customHeight="1" x14ac:dyDescent="0.25">
      <c r="A339" s="501"/>
      <c r="B339" s="170"/>
      <c r="C339" s="183"/>
      <c r="D339" s="493"/>
      <c r="E339" s="494"/>
      <c r="F339" s="486"/>
      <c r="G339" s="495"/>
      <c r="H339" s="495"/>
      <c r="I339" s="495"/>
      <c r="J339" s="495"/>
      <c r="K339" s="495"/>
      <c r="L339" s="495"/>
      <c r="M339" s="487"/>
      <c r="N339" s="486"/>
      <c r="O339" s="487"/>
      <c r="P339" s="508"/>
    </row>
    <row r="340" spans="1:16" ht="20.25" customHeight="1" x14ac:dyDescent="0.25">
      <c r="A340" s="502"/>
      <c r="B340" s="171"/>
      <c r="C340" s="184"/>
      <c r="D340" s="496"/>
      <c r="E340" s="497"/>
      <c r="F340" s="490"/>
      <c r="G340" s="491"/>
      <c r="H340" s="491"/>
      <c r="I340" s="491"/>
      <c r="J340" s="491"/>
      <c r="K340" s="491"/>
      <c r="L340" s="491"/>
      <c r="M340" s="492"/>
      <c r="N340" s="490"/>
      <c r="O340" s="492"/>
      <c r="P340" s="509"/>
    </row>
    <row r="341" spans="1:16" ht="20.25" customHeight="1" x14ac:dyDescent="0.25">
      <c r="A341" s="510">
        <v>34</v>
      </c>
      <c r="B341" s="211">
        <f>IF('Mau A1'!B671="","",'Mau A1'!B671)</f>
        <v>0</v>
      </c>
      <c r="C341" s="217">
        <f>IF('Mau A1'!C671="","",'Mau A1'!C671)</f>
        <v>0</v>
      </c>
      <c r="D341" s="526"/>
      <c r="E341" s="527"/>
      <c r="F341" s="528"/>
      <c r="G341" s="529"/>
      <c r="H341" s="529"/>
      <c r="I341" s="529"/>
      <c r="J341" s="529"/>
      <c r="K341" s="529"/>
      <c r="L341" s="529"/>
      <c r="M341" s="530"/>
      <c r="N341" s="528"/>
      <c r="O341" s="530"/>
      <c r="P341" s="507">
        <f>N341+N342+N343+N344+N345+N346+N347+N348+N349+N350</f>
        <v>20</v>
      </c>
    </row>
    <row r="342" spans="1:16" ht="20.25" customHeight="1" x14ac:dyDescent="0.25">
      <c r="A342" s="520"/>
      <c r="B342" s="170"/>
      <c r="C342" s="183"/>
      <c r="D342" s="493"/>
      <c r="E342" s="494"/>
      <c r="F342" s="486"/>
      <c r="G342" s="495"/>
      <c r="H342" s="495"/>
      <c r="I342" s="495"/>
      <c r="J342" s="495"/>
      <c r="K342" s="495"/>
      <c r="L342" s="495"/>
      <c r="M342" s="487"/>
      <c r="N342" s="486">
        <v>4</v>
      </c>
      <c r="O342" s="487"/>
      <c r="P342" s="508"/>
    </row>
    <row r="343" spans="1:16" ht="20.25" customHeight="1" x14ac:dyDescent="0.25">
      <c r="A343" s="520"/>
      <c r="B343" s="170"/>
      <c r="C343" s="183"/>
      <c r="D343" s="493"/>
      <c r="E343" s="494"/>
      <c r="F343" s="486"/>
      <c r="G343" s="495"/>
      <c r="H343" s="495"/>
      <c r="I343" s="495"/>
      <c r="J343" s="495"/>
      <c r="K343" s="495"/>
      <c r="L343" s="495"/>
      <c r="M343" s="487"/>
      <c r="N343" s="486">
        <v>4</v>
      </c>
      <c r="O343" s="487"/>
      <c r="P343" s="508"/>
    </row>
    <row r="344" spans="1:16" ht="20.25" customHeight="1" x14ac:dyDescent="0.25">
      <c r="A344" s="520"/>
      <c r="B344" s="170"/>
      <c r="C344" s="183"/>
      <c r="D344" s="493"/>
      <c r="E344" s="494"/>
      <c r="F344" s="486"/>
      <c r="G344" s="495"/>
      <c r="H344" s="495"/>
      <c r="I344" s="495"/>
      <c r="J344" s="495"/>
      <c r="K344" s="495"/>
      <c r="L344" s="495"/>
      <c r="M344" s="487"/>
      <c r="N344" s="486">
        <v>4</v>
      </c>
      <c r="O344" s="487"/>
      <c r="P344" s="508"/>
    </row>
    <row r="345" spans="1:16" ht="20.25" customHeight="1" x14ac:dyDescent="0.25">
      <c r="A345" s="520"/>
      <c r="B345" s="170"/>
      <c r="C345" s="183"/>
      <c r="D345" s="493"/>
      <c r="E345" s="494"/>
      <c r="F345" s="486"/>
      <c r="G345" s="495"/>
      <c r="H345" s="495"/>
      <c r="I345" s="495"/>
      <c r="J345" s="495"/>
      <c r="K345" s="495"/>
      <c r="L345" s="495"/>
      <c r="M345" s="487"/>
      <c r="N345" s="486">
        <v>4</v>
      </c>
      <c r="O345" s="487"/>
      <c r="P345" s="508"/>
    </row>
    <row r="346" spans="1:16" ht="20.25" customHeight="1" x14ac:dyDescent="0.25">
      <c r="A346" s="520"/>
      <c r="B346" s="170"/>
      <c r="C346" s="183"/>
      <c r="D346" s="493"/>
      <c r="E346" s="494"/>
      <c r="F346" s="486"/>
      <c r="G346" s="495"/>
      <c r="H346" s="495"/>
      <c r="I346" s="495"/>
      <c r="J346" s="495"/>
      <c r="K346" s="495"/>
      <c r="L346" s="495"/>
      <c r="M346" s="487"/>
      <c r="N346" s="486">
        <v>4</v>
      </c>
      <c r="O346" s="487"/>
      <c r="P346" s="508"/>
    </row>
    <row r="347" spans="1:16" ht="20.25" customHeight="1" x14ac:dyDescent="0.25">
      <c r="A347" s="520"/>
      <c r="B347" s="170"/>
      <c r="C347" s="183"/>
      <c r="D347" s="493"/>
      <c r="E347" s="494"/>
      <c r="F347" s="486"/>
      <c r="G347" s="495"/>
      <c r="H347" s="495"/>
      <c r="I347" s="495"/>
      <c r="J347" s="495"/>
      <c r="K347" s="495"/>
      <c r="L347" s="495"/>
      <c r="M347" s="487"/>
      <c r="N347" s="486"/>
      <c r="O347" s="487"/>
      <c r="P347" s="508"/>
    </row>
    <row r="348" spans="1:16" ht="20.25" customHeight="1" x14ac:dyDescent="0.25">
      <c r="A348" s="511"/>
      <c r="B348" s="170"/>
      <c r="C348" s="183"/>
      <c r="D348" s="493"/>
      <c r="E348" s="494"/>
      <c r="F348" s="486"/>
      <c r="G348" s="495"/>
      <c r="H348" s="495"/>
      <c r="I348" s="495"/>
      <c r="J348" s="495"/>
      <c r="K348" s="495"/>
      <c r="L348" s="495"/>
      <c r="M348" s="487"/>
      <c r="N348" s="486"/>
      <c r="O348" s="487"/>
      <c r="P348" s="508"/>
    </row>
    <row r="349" spans="1:16" ht="20.25" customHeight="1" x14ac:dyDescent="0.25">
      <c r="A349" s="511"/>
      <c r="B349" s="170"/>
      <c r="C349" s="183"/>
      <c r="D349" s="493"/>
      <c r="E349" s="494"/>
      <c r="F349" s="486"/>
      <c r="G349" s="495"/>
      <c r="H349" s="495"/>
      <c r="I349" s="495"/>
      <c r="J349" s="495"/>
      <c r="K349" s="495"/>
      <c r="L349" s="495"/>
      <c r="M349" s="487"/>
      <c r="N349" s="486"/>
      <c r="O349" s="487"/>
      <c r="P349" s="508"/>
    </row>
    <row r="350" spans="1:16" ht="20.25" customHeight="1" x14ac:dyDescent="0.25">
      <c r="A350" s="512"/>
      <c r="B350" s="171"/>
      <c r="C350" s="184"/>
      <c r="D350" s="488"/>
      <c r="E350" s="489"/>
      <c r="F350" s="490"/>
      <c r="G350" s="491"/>
      <c r="H350" s="491"/>
      <c r="I350" s="491"/>
      <c r="J350" s="491"/>
      <c r="K350" s="491"/>
      <c r="L350" s="491"/>
      <c r="M350" s="492"/>
      <c r="N350" s="490"/>
      <c r="O350" s="492"/>
      <c r="P350" s="509"/>
    </row>
    <row r="351" spans="1:16" ht="20.25" customHeight="1" x14ac:dyDescent="0.25">
      <c r="A351" s="500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03"/>
      <c r="E351" s="504"/>
      <c r="F351" s="498"/>
      <c r="G351" s="505"/>
      <c r="H351" s="505"/>
      <c r="I351" s="505"/>
      <c r="J351" s="505"/>
      <c r="K351" s="505"/>
      <c r="L351" s="505"/>
      <c r="M351" s="499"/>
      <c r="N351" s="498"/>
      <c r="O351" s="499"/>
      <c r="P351" s="507">
        <f>N351+N352+N353+N354+N355+N356+N357+N358+N359+N360</f>
        <v>20</v>
      </c>
    </row>
    <row r="352" spans="1:16" ht="20.25" customHeight="1" x14ac:dyDescent="0.25">
      <c r="A352" s="518"/>
      <c r="B352" s="170"/>
      <c r="C352" s="183"/>
      <c r="D352" s="493"/>
      <c r="E352" s="494"/>
      <c r="F352" s="486"/>
      <c r="G352" s="495"/>
      <c r="H352" s="495"/>
      <c r="I352" s="495"/>
      <c r="J352" s="495"/>
      <c r="K352" s="495"/>
      <c r="L352" s="495"/>
      <c r="M352" s="487"/>
      <c r="N352" s="486">
        <v>4</v>
      </c>
      <c r="O352" s="487"/>
      <c r="P352" s="508"/>
    </row>
    <row r="353" spans="1:16" ht="20.25" customHeight="1" x14ac:dyDescent="0.25">
      <c r="A353" s="518"/>
      <c r="B353" s="170"/>
      <c r="C353" s="183"/>
      <c r="D353" s="493"/>
      <c r="E353" s="494"/>
      <c r="F353" s="486"/>
      <c r="G353" s="495"/>
      <c r="H353" s="495"/>
      <c r="I353" s="495"/>
      <c r="J353" s="495"/>
      <c r="K353" s="495"/>
      <c r="L353" s="495"/>
      <c r="M353" s="487"/>
      <c r="N353" s="486">
        <v>4</v>
      </c>
      <c r="O353" s="487"/>
      <c r="P353" s="508"/>
    </row>
    <row r="354" spans="1:16" ht="20.25" customHeight="1" x14ac:dyDescent="0.25">
      <c r="A354" s="518"/>
      <c r="B354" s="170"/>
      <c r="C354" s="183"/>
      <c r="D354" s="493"/>
      <c r="E354" s="494"/>
      <c r="F354" s="486"/>
      <c r="G354" s="495"/>
      <c r="H354" s="495"/>
      <c r="I354" s="495"/>
      <c r="J354" s="495"/>
      <c r="K354" s="495"/>
      <c r="L354" s="495"/>
      <c r="M354" s="487"/>
      <c r="N354" s="486">
        <v>4</v>
      </c>
      <c r="O354" s="487"/>
      <c r="P354" s="508"/>
    </row>
    <row r="355" spans="1:16" ht="20.25" customHeight="1" x14ac:dyDescent="0.25">
      <c r="A355" s="518"/>
      <c r="B355" s="170"/>
      <c r="C355" s="183"/>
      <c r="D355" s="493"/>
      <c r="E355" s="494"/>
      <c r="F355" s="486"/>
      <c r="G355" s="495"/>
      <c r="H355" s="495"/>
      <c r="I355" s="495"/>
      <c r="J355" s="495"/>
      <c r="K355" s="495"/>
      <c r="L355" s="495"/>
      <c r="M355" s="487"/>
      <c r="N355" s="486">
        <v>4</v>
      </c>
      <c r="O355" s="487"/>
      <c r="P355" s="508"/>
    </row>
    <row r="356" spans="1:16" ht="20.25" customHeight="1" x14ac:dyDescent="0.25">
      <c r="A356" s="518"/>
      <c r="B356" s="170"/>
      <c r="C356" s="183"/>
      <c r="D356" s="493"/>
      <c r="E356" s="494"/>
      <c r="F356" s="486"/>
      <c r="G356" s="495"/>
      <c r="H356" s="495"/>
      <c r="I356" s="495"/>
      <c r="J356" s="495"/>
      <c r="K356" s="495"/>
      <c r="L356" s="495"/>
      <c r="M356" s="487"/>
      <c r="N356" s="486">
        <v>4</v>
      </c>
      <c r="O356" s="487"/>
      <c r="P356" s="508"/>
    </row>
    <row r="357" spans="1:16" ht="20.25" customHeight="1" x14ac:dyDescent="0.25">
      <c r="A357" s="518"/>
      <c r="B357" s="170"/>
      <c r="C357" s="183"/>
      <c r="D357" s="493"/>
      <c r="E357" s="494"/>
      <c r="F357" s="486"/>
      <c r="G357" s="495"/>
      <c r="H357" s="495"/>
      <c r="I357" s="495"/>
      <c r="J357" s="495"/>
      <c r="K357" s="495"/>
      <c r="L357" s="495"/>
      <c r="M357" s="487"/>
      <c r="N357" s="486"/>
      <c r="O357" s="487"/>
      <c r="P357" s="508"/>
    </row>
    <row r="358" spans="1:16" ht="20.25" customHeight="1" x14ac:dyDescent="0.25">
      <c r="A358" s="501"/>
      <c r="B358" s="170"/>
      <c r="C358" s="183"/>
      <c r="D358" s="493"/>
      <c r="E358" s="494"/>
      <c r="F358" s="486"/>
      <c r="G358" s="495"/>
      <c r="H358" s="495"/>
      <c r="I358" s="495"/>
      <c r="J358" s="495"/>
      <c r="K358" s="495"/>
      <c r="L358" s="495"/>
      <c r="M358" s="487"/>
      <c r="N358" s="486"/>
      <c r="O358" s="487"/>
      <c r="P358" s="508"/>
    </row>
    <row r="359" spans="1:16" ht="20.25" customHeight="1" x14ac:dyDescent="0.25">
      <c r="A359" s="501"/>
      <c r="B359" s="170"/>
      <c r="C359" s="183"/>
      <c r="D359" s="493"/>
      <c r="E359" s="494"/>
      <c r="F359" s="486"/>
      <c r="G359" s="495"/>
      <c r="H359" s="495"/>
      <c r="I359" s="495"/>
      <c r="J359" s="495"/>
      <c r="K359" s="495"/>
      <c r="L359" s="495"/>
      <c r="M359" s="487"/>
      <c r="N359" s="486"/>
      <c r="O359" s="487"/>
      <c r="P359" s="508"/>
    </row>
    <row r="360" spans="1:16" ht="20.25" customHeight="1" x14ac:dyDescent="0.25">
      <c r="A360" s="502"/>
      <c r="B360" s="171"/>
      <c r="C360" s="184"/>
      <c r="D360" s="496"/>
      <c r="E360" s="497"/>
      <c r="F360" s="490"/>
      <c r="G360" s="491"/>
      <c r="H360" s="491"/>
      <c r="I360" s="491"/>
      <c r="J360" s="491"/>
      <c r="K360" s="491"/>
      <c r="L360" s="491"/>
      <c r="M360" s="492"/>
      <c r="N360" s="490"/>
      <c r="O360" s="492"/>
      <c r="P360" s="509"/>
    </row>
    <row r="361" spans="1:16" ht="20.25" customHeight="1" x14ac:dyDescent="0.25">
      <c r="A361" s="518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03"/>
      <c r="E361" s="504"/>
      <c r="F361" s="498"/>
      <c r="G361" s="505"/>
      <c r="H361" s="505"/>
      <c r="I361" s="505"/>
      <c r="J361" s="505"/>
      <c r="K361" s="505"/>
      <c r="L361" s="505"/>
      <c r="M361" s="499"/>
      <c r="N361" s="498"/>
      <c r="O361" s="499"/>
      <c r="P361" s="507">
        <f>N361+N362+N363+N364+N365+N366+N367+N368+N369+N370</f>
        <v>20</v>
      </c>
    </row>
    <row r="362" spans="1:16" ht="20.25" customHeight="1" x14ac:dyDescent="0.25">
      <c r="A362" s="518"/>
      <c r="B362" s="170"/>
      <c r="C362" s="183"/>
      <c r="D362" s="493"/>
      <c r="E362" s="494"/>
      <c r="F362" s="486"/>
      <c r="G362" s="495"/>
      <c r="H362" s="495"/>
      <c r="I362" s="495"/>
      <c r="J362" s="495"/>
      <c r="K362" s="495"/>
      <c r="L362" s="495"/>
      <c r="M362" s="487"/>
      <c r="N362" s="486">
        <v>4</v>
      </c>
      <c r="O362" s="487"/>
      <c r="P362" s="508"/>
    </row>
    <row r="363" spans="1:16" ht="20.25" customHeight="1" x14ac:dyDescent="0.25">
      <c r="A363" s="518"/>
      <c r="B363" s="170"/>
      <c r="C363" s="183"/>
      <c r="D363" s="493"/>
      <c r="E363" s="494"/>
      <c r="F363" s="486"/>
      <c r="G363" s="495"/>
      <c r="H363" s="495"/>
      <c r="I363" s="495"/>
      <c r="J363" s="495"/>
      <c r="K363" s="495"/>
      <c r="L363" s="495"/>
      <c r="M363" s="487"/>
      <c r="N363" s="486">
        <v>4</v>
      </c>
      <c r="O363" s="487"/>
      <c r="P363" s="508"/>
    </row>
    <row r="364" spans="1:16" ht="20.25" customHeight="1" x14ac:dyDescent="0.25">
      <c r="A364" s="518"/>
      <c r="B364" s="170"/>
      <c r="C364" s="183"/>
      <c r="D364" s="493"/>
      <c r="E364" s="494"/>
      <c r="F364" s="486"/>
      <c r="G364" s="495"/>
      <c r="H364" s="495"/>
      <c r="I364" s="495"/>
      <c r="J364" s="495"/>
      <c r="K364" s="495"/>
      <c r="L364" s="495"/>
      <c r="M364" s="487"/>
      <c r="N364" s="486">
        <v>4</v>
      </c>
      <c r="O364" s="487"/>
      <c r="P364" s="508"/>
    </row>
    <row r="365" spans="1:16" ht="20.25" customHeight="1" x14ac:dyDescent="0.25">
      <c r="A365" s="518"/>
      <c r="B365" s="170"/>
      <c r="C365" s="183"/>
      <c r="D365" s="493"/>
      <c r="E365" s="494"/>
      <c r="F365" s="486"/>
      <c r="G365" s="495"/>
      <c r="H365" s="495"/>
      <c r="I365" s="495"/>
      <c r="J365" s="495"/>
      <c r="K365" s="495"/>
      <c r="L365" s="495"/>
      <c r="M365" s="487"/>
      <c r="N365" s="486">
        <v>4</v>
      </c>
      <c r="O365" s="487"/>
      <c r="P365" s="508"/>
    </row>
    <row r="366" spans="1:16" ht="20.25" customHeight="1" x14ac:dyDescent="0.25">
      <c r="A366" s="518"/>
      <c r="B366" s="170"/>
      <c r="C366" s="183"/>
      <c r="D366" s="493"/>
      <c r="E366" s="494"/>
      <c r="F366" s="486"/>
      <c r="G366" s="495"/>
      <c r="H366" s="495"/>
      <c r="I366" s="495"/>
      <c r="J366" s="495"/>
      <c r="K366" s="495"/>
      <c r="L366" s="495"/>
      <c r="M366" s="487"/>
      <c r="N366" s="486">
        <v>4</v>
      </c>
      <c r="O366" s="487"/>
      <c r="P366" s="508"/>
    </row>
    <row r="367" spans="1:16" ht="20.25" customHeight="1" x14ac:dyDescent="0.25">
      <c r="A367" s="518"/>
      <c r="B367" s="170"/>
      <c r="C367" s="183"/>
      <c r="D367" s="493"/>
      <c r="E367" s="494"/>
      <c r="F367" s="486"/>
      <c r="G367" s="495"/>
      <c r="H367" s="495"/>
      <c r="I367" s="495"/>
      <c r="J367" s="495"/>
      <c r="K367" s="495"/>
      <c r="L367" s="495"/>
      <c r="M367" s="487"/>
      <c r="N367" s="486"/>
      <c r="O367" s="487"/>
      <c r="P367" s="508"/>
    </row>
    <row r="368" spans="1:16" ht="20.25" customHeight="1" x14ac:dyDescent="0.25">
      <c r="A368" s="501"/>
      <c r="B368" s="170"/>
      <c r="C368" s="183"/>
      <c r="D368" s="493"/>
      <c r="E368" s="494"/>
      <c r="F368" s="486"/>
      <c r="G368" s="495"/>
      <c r="H368" s="495"/>
      <c r="I368" s="495"/>
      <c r="J368" s="495"/>
      <c r="K368" s="495"/>
      <c r="L368" s="495"/>
      <c r="M368" s="487"/>
      <c r="N368" s="486"/>
      <c r="O368" s="487"/>
      <c r="P368" s="508"/>
    </row>
    <row r="369" spans="1:16" ht="20.25" customHeight="1" x14ac:dyDescent="0.25">
      <c r="A369" s="501"/>
      <c r="B369" s="170"/>
      <c r="C369" s="183"/>
      <c r="D369" s="493"/>
      <c r="E369" s="494"/>
      <c r="F369" s="486"/>
      <c r="G369" s="495"/>
      <c r="H369" s="495"/>
      <c r="I369" s="495"/>
      <c r="J369" s="495"/>
      <c r="K369" s="495"/>
      <c r="L369" s="495"/>
      <c r="M369" s="487"/>
      <c r="N369" s="486"/>
      <c r="O369" s="487"/>
      <c r="P369" s="508"/>
    </row>
    <row r="370" spans="1:16" ht="20.25" customHeight="1" x14ac:dyDescent="0.25">
      <c r="A370" s="519"/>
      <c r="B370" s="171"/>
      <c r="C370" s="184"/>
      <c r="D370" s="532"/>
      <c r="E370" s="533"/>
      <c r="F370" s="534"/>
      <c r="G370" s="535"/>
      <c r="H370" s="535"/>
      <c r="I370" s="535"/>
      <c r="J370" s="535"/>
      <c r="K370" s="535"/>
      <c r="L370" s="535"/>
      <c r="M370" s="536"/>
      <c r="N370" s="534"/>
      <c r="O370" s="536"/>
      <c r="P370" s="509"/>
    </row>
    <row r="371" spans="1:16" ht="20.25" customHeight="1" x14ac:dyDescent="0.25">
      <c r="A371" s="510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26"/>
      <c r="E371" s="527"/>
      <c r="F371" s="528"/>
      <c r="G371" s="529"/>
      <c r="H371" s="529"/>
      <c r="I371" s="529"/>
      <c r="J371" s="529"/>
      <c r="K371" s="529"/>
      <c r="L371" s="529"/>
      <c r="M371" s="530"/>
      <c r="N371" s="528"/>
      <c r="O371" s="530"/>
      <c r="P371" s="507">
        <f>N371+N372+N373+N374+N375+N376+N377+N378+N379+N380</f>
        <v>20</v>
      </c>
    </row>
    <row r="372" spans="1:16" ht="20.25" customHeight="1" x14ac:dyDescent="0.25">
      <c r="A372" s="520"/>
      <c r="B372" s="170"/>
      <c r="C372" s="183"/>
      <c r="D372" s="493"/>
      <c r="E372" s="494"/>
      <c r="F372" s="486"/>
      <c r="G372" s="495"/>
      <c r="H372" s="495"/>
      <c r="I372" s="495"/>
      <c r="J372" s="495"/>
      <c r="K372" s="495"/>
      <c r="L372" s="495"/>
      <c r="M372" s="487"/>
      <c r="N372" s="486">
        <v>4</v>
      </c>
      <c r="O372" s="487"/>
      <c r="P372" s="508"/>
    </row>
    <row r="373" spans="1:16" ht="20.25" customHeight="1" x14ac:dyDescent="0.25">
      <c r="A373" s="520"/>
      <c r="B373" s="170"/>
      <c r="C373" s="183"/>
      <c r="D373" s="493"/>
      <c r="E373" s="494"/>
      <c r="F373" s="486"/>
      <c r="G373" s="495"/>
      <c r="H373" s="495"/>
      <c r="I373" s="495"/>
      <c r="J373" s="495"/>
      <c r="K373" s="495"/>
      <c r="L373" s="495"/>
      <c r="M373" s="487"/>
      <c r="N373" s="486">
        <v>4</v>
      </c>
      <c r="O373" s="487"/>
      <c r="P373" s="508"/>
    </row>
    <row r="374" spans="1:16" ht="20.25" customHeight="1" x14ac:dyDescent="0.25">
      <c r="A374" s="520"/>
      <c r="B374" s="170"/>
      <c r="C374" s="183"/>
      <c r="D374" s="493"/>
      <c r="E374" s="494"/>
      <c r="F374" s="486"/>
      <c r="G374" s="495"/>
      <c r="H374" s="495"/>
      <c r="I374" s="495"/>
      <c r="J374" s="495"/>
      <c r="K374" s="495"/>
      <c r="L374" s="495"/>
      <c r="M374" s="487"/>
      <c r="N374" s="486">
        <v>4</v>
      </c>
      <c r="O374" s="487"/>
      <c r="P374" s="508"/>
    </row>
    <row r="375" spans="1:16" ht="20.25" customHeight="1" x14ac:dyDescent="0.25">
      <c r="A375" s="520"/>
      <c r="B375" s="170"/>
      <c r="C375" s="183"/>
      <c r="D375" s="493"/>
      <c r="E375" s="494"/>
      <c r="F375" s="486"/>
      <c r="G375" s="495"/>
      <c r="H375" s="495"/>
      <c r="I375" s="495"/>
      <c r="J375" s="495"/>
      <c r="K375" s="495"/>
      <c r="L375" s="495"/>
      <c r="M375" s="487"/>
      <c r="N375" s="486">
        <v>4</v>
      </c>
      <c r="O375" s="487"/>
      <c r="P375" s="508"/>
    </row>
    <row r="376" spans="1:16" ht="20.25" customHeight="1" x14ac:dyDescent="0.25">
      <c r="A376" s="520"/>
      <c r="B376" s="170"/>
      <c r="C376" s="183"/>
      <c r="D376" s="493"/>
      <c r="E376" s="494"/>
      <c r="F376" s="486"/>
      <c r="G376" s="495"/>
      <c r="H376" s="495"/>
      <c r="I376" s="495"/>
      <c r="J376" s="495"/>
      <c r="K376" s="495"/>
      <c r="L376" s="495"/>
      <c r="M376" s="487"/>
      <c r="N376" s="486">
        <v>4</v>
      </c>
      <c r="O376" s="487"/>
      <c r="P376" s="508"/>
    </row>
    <row r="377" spans="1:16" ht="20.25" customHeight="1" x14ac:dyDescent="0.25">
      <c r="A377" s="520"/>
      <c r="B377" s="170"/>
      <c r="C377" s="183"/>
      <c r="D377" s="493"/>
      <c r="E377" s="494"/>
      <c r="F377" s="486"/>
      <c r="G377" s="495"/>
      <c r="H377" s="495"/>
      <c r="I377" s="495"/>
      <c r="J377" s="495"/>
      <c r="K377" s="495"/>
      <c r="L377" s="495"/>
      <c r="M377" s="487"/>
      <c r="N377" s="486"/>
      <c r="O377" s="487"/>
      <c r="P377" s="508"/>
    </row>
    <row r="378" spans="1:16" ht="20.25" customHeight="1" x14ac:dyDescent="0.25">
      <c r="A378" s="511"/>
      <c r="B378" s="170"/>
      <c r="C378" s="183"/>
      <c r="D378" s="493"/>
      <c r="E378" s="494"/>
      <c r="F378" s="486"/>
      <c r="G378" s="495"/>
      <c r="H378" s="495"/>
      <c r="I378" s="495"/>
      <c r="J378" s="495"/>
      <c r="K378" s="495"/>
      <c r="L378" s="495"/>
      <c r="M378" s="487"/>
      <c r="N378" s="486"/>
      <c r="O378" s="487"/>
      <c r="P378" s="508"/>
    </row>
    <row r="379" spans="1:16" ht="20.25" customHeight="1" x14ac:dyDescent="0.25">
      <c r="A379" s="511"/>
      <c r="B379" s="170"/>
      <c r="C379" s="183"/>
      <c r="D379" s="493"/>
      <c r="E379" s="494"/>
      <c r="F379" s="486"/>
      <c r="G379" s="495"/>
      <c r="H379" s="495"/>
      <c r="I379" s="495"/>
      <c r="J379" s="495"/>
      <c r="K379" s="495"/>
      <c r="L379" s="495"/>
      <c r="M379" s="487"/>
      <c r="N379" s="486"/>
      <c r="O379" s="487"/>
      <c r="P379" s="508"/>
    </row>
    <row r="380" spans="1:16" ht="20.25" customHeight="1" x14ac:dyDescent="0.25">
      <c r="A380" s="512"/>
      <c r="B380" s="171"/>
      <c r="C380" s="184"/>
      <c r="D380" s="488"/>
      <c r="E380" s="489"/>
      <c r="F380" s="490"/>
      <c r="G380" s="491"/>
      <c r="H380" s="491"/>
      <c r="I380" s="491"/>
      <c r="J380" s="491"/>
      <c r="K380" s="491"/>
      <c r="L380" s="491"/>
      <c r="M380" s="492"/>
      <c r="N380" s="490"/>
      <c r="O380" s="492"/>
      <c r="P380" s="509"/>
    </row>
    <row r="381" spans="1:16" ht="20.25" customHeight="1" x14ac:dyDescent="0.25">
      <c r="A381" s="500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03"/>
      <c r="E381" s="504"/>
      <c r="F381" s="498"/>
      <c r="G381" s="505"/>
      <c r="H381" s="505"/>
      <c r="I381" s="505"/>
      <c r="J381" s="505"/>
      <c r="K381" s="505"/>
      <c r="L381" s="505"/>
      <c r="M381" s="499"/>
      <c r="N381" s="498"/>
      <c r="O381" s="499"/>
      <c r="P381" s="507">
        <f>N381+N382+N383+N384+N385+N386+N387+N388+N389+N390</f>
        <v>20</v>
      </c>
    </row>
    <row r="382" spans="1:16" ht="20.25" customHeight="1" x14ac:dyDescent="0.25">
      <c r="A382" s="518"/>
      <c r="B382" s="170"/>
      <c r="C382" s="183"/>
      <c r="D382" s="493"/>
      <c r="E382" s="494"/>
      <c r="F382" s="486"/>
      <c r="G382" s="495"/>
      <c r="H382" s="495"/>
      <c r="I382" s="495"/>
      <c r="J382" s="495"/>
      <c r="K382" s="495"/>
      <c r="L382" s="495"/>
      <c r="M382" s="487"/>
      <c r="N382" s="486">
        <v>4</v>
      </c>
      <c r="O382" s="487"/>
      <c r="P382" s="508"/>
    </row>
    <row r="383" spans="1:16" ht="20.25" customHeight="1" x14ac:dyDescent="0.25">
      <c r="A383" s="518"/>
      <c r="B383" s="170"/>
      <c r="C383" s="183"/>
      <c r="D383" s="493"/>
      <c r="E383" s="494"/>
      <c r="F383" s="486"/>
      <c r="G383" s="495"/>
      <c r="H383" s="495"/>
      <c r="I383" s="495"/>
      <c r="J383" s="495"/>
      <c r="K383" s="495"/>
      <c r="L383" s="495"/>
      <c r="M383" s="487"/>
      <c r="N383" s="486">
        <v>4</v>
      </c>
      <c r="O383" s="487"/>
      <c r="P383" s="508"/>
    </row>
    <row r="384" spans="1:16" ht="20.25" customHeight="1" x14ac:dyDescent="0.25">
      <c r="A384" s="518"/>
      <c r="B384" s="170"/>
      <c r="C384" s="183"/>
      <c r="D384" s="493"/>
      <c r="E384" s="494"/>
      <c r="F384" s="486"/>
      <c r="G384" s="495"/>
      <c r="H384" s="495"/>
      <c r="I384" s="495"/>
      <c r="J384" s="495"/>
      <c r="K384" s="495"/>
      <c r="L384" s="495"/>
      <c r="M384" s="487"/>
      <c r="N384" s="486">
        <v>4</v>
      </c>
      <c r="O384" s="487"/>
      <c r="P384" s="508"/>
    </row>
    <row r="385" spans="1:16" ht="20.25" customHeight="1" x14ac:dyDescent="0.25">
      <c r="A385" s="518"/>
      <c r="B385" s="170"/>
      <c r="C385" s="183"/>
      <c r="D385" s="493"/>
      <c r="E385" s="494"/>
      <c r="F385" s="486"/>
      <c r="G385" s="495"/>
      <c r="H385" s="495"/>
      <c r="I385" s="495"/>
      <c r="J385" s="495"/>
      <c r="K385" s="495"/>
      <c r="L385" s="495"/>
      <c r="M385" s="487"/>
      <c r="N385" s="486">
        <v>4</v>
      </c>
      <c r="O385" s="487"/>
      <c r="P385" s="508"/>
    </row>
    <row r="386" spans="1:16" ht="20.25" customHeight="1" x14ac:dyDescent="0.25">
      <c r="A386" s="518"/>
      <c r="B386" s="170"/>
      <c r="C386" s="183"/>
      <c r="D386" s="493"/>
      <c r="E386" s="494"/>
      <c r="F386" s="486"/>
      <c r="G386" s="495"/>
      <c r="H386" s="495"/>
      <c r="I386" s="495"/>
      <c r="J386" s="495"/>
      <c r="K386" s="495"/>
      <c r="L386" s="495"/>
      <c r="M386" s="487"/>
      <c r="N386" s="486">
        <v>4</v>
      </c>
      <c r="O386" s="487"/>
      <c r="P386" s="508"/>
    </row>
    <row r="387" spans="1:16" ht="20.25" customHeight="1" x14ac:dyDescent="0.25">
      <c r="A387" s="518"/>
      <c r="B387" s="170"/>
      <c r="C387" s="183"/>
      <c r="D387" s="493"/>
      <c r="E387" s="494"/>
      <c r="F387" s="486"/>
      <c r="G387" s="495"/>
      <c r="H387" s="495"/>
      <c r="I387" s="495"/>
      <c r="J387" s="495"/>
      <c r="K387" s="495"/>
      <c r="L387" s="495"/>
      <c r="M387" s="487"/>
      <c r="N387" s="486"/>
      <c r="O387" s="487"/>
      <c r="P387" s="508"/>
    </row>
    <row r="388" spans="1:16" ht="20.25" customHeight="1" x14ac:dyDescent="0.25">
      <c r="A388" s="501"/>
      <c r="B388" s="170"/>
      <c r="C388" s="183"/>
      <c r="D388" s="493"/>
      <c r="E388" s="494"/>
      <c r="F388" s="486"/>
      <c r="G388" s="495"/>
      <c r="H388" s="495"/>
      <c r="I388" s="495"/>
      <c r="J388" s="495"/>
      <c r="K388" s="495"/>
      <c r="L388" s="495"/>
      <c r="M388" s="487"/>
      <c r="N388" s="486"/>
      <c r="O388" s="487"/>
      <c r="P388" s="508"/>
    </row>
    <row r="389" spans="1:16" ht="20.25" customHeight="1" x14ac:dyDescent="0.25">
      <c r="A389" s="501"/>
      <c r="B389" s="170"/>
      <c r="C389" s="183"/>
      <c r="D389" s="493"/>
      <c r="E389" s="494"/>
      <c r="F389" s="486"/>
      <c r="G389" s="495"/>
      <c r="H389" s="495"/>
      <c r="I389" s="495"/>
      <c r="J389" s="495"/>
      <c r="K389" s="495"/>
      <c r="L389" s="495"/>
      <c r="M389" s="487"/>
      <c r="N389" s="486"/>
      <c r="O389" s="487"/>
      <c r="P389" s="508"/>
    </row>
    <row r="390" spans="1:16" ht="20.25" customHeight="1" x14ac:dyDescent="0.25">
      <c r="A390" s="502"/>
      <c r="B390" s="171"/>
      <c r="C390" s="184"/>
      <c r="D390" s="496"/>
      <c r="E390" s="497"/>
      <c r="F390" s="490"/>
      <c r="G390" s="491"/>
      <c r="H390" s="491"/>
      <c r="I390" s="491"/>
      <c r="J390" s="491"/>
      <c r="K390" s="491"/>
      <c r="L390" s="491"/>
      <c r="M390" s="492"/>
      <c r="N390" s="490"/>
      <c r="O390" s="492"/>
      <c r="P390" s="509"/>
    </row>
    <row r="391" spans="1:16" ht="20.25" customHeight="1" x14ac:dyDescent="0.25">
      <c r="A391" s="510">
        <v>39</v>
      </c>
      <c r="B391" s="211" t="str">
        <f>IF('Mau A1'!B771="","",'Mau A1'!B771)</f>
        <v/>
      </c>
      <c r="C391" s="215" t="str">
        <f>IF('Mau A1'!C771="","",'Mau A1'!C771)</f>
        <v/>
      </c>
      <c r="D391" s="526"/>
      <c r="E391" s="527"/>
      <c r="F391" s="528"/>
      <c r="G391" s="529"/>
      <c r="H391" s="529"/>
      <c r="I391" s="529"/>
      <c r="J391" s="529"/>
      <c r="K391" s="529"/>
      <c r="L391" s="529"/>
      <c r="M391" s="530"/>
      <c r="N391" s="528"/>
      <c r="O391" s="530"/>
      <c r="P391" s="507">
        <f>N391+N392+N393+N394+N395+N396+N397+N398+N399+N400</f>
        <v>20</v>
      </c>
    </row>
    <row r="392" spans="1:16" ht="20.25" customHeight="1" x14ac:dyDescent="0.25">
      <c r="A392" s="520"/>
      <c r="B392" s="170"/>
      <c r="C392" s="183"/>
      <c r="D392" s="493"/>
      <c r="E392" s="494"/>
      <c r="F392" s="486"/>
      <c r="G392" s="495"/>
      <c r="H392" s="495"/>
      <c r="I392" s="495"/>
      <c r="J392" s="495"/>
      <c r="K392" s="495"/>
      <c r="L392" s="495"/>
      <c r="M392" s="487"/>
      <c r="N392" s="486">
        <v>4</v>
      </c>
      <c r="O392" s="487"/>
      <c r="P392" s="508"/>
    </row>
    <row r="393" spans="1:16" ht="20.25" customHeight="1" x14ac:dyDescent="0.25">
      <c r="A393" s="520"/>
      <c r="B393" s="170"/>
      <c r="C393" s="183"/>
      <c r="D393" s="493"/>
      <c r="E393" s="494"/>
      <c r="F393" s="486"/>
      <c r="G393" s="495"/>
      <c r="H393" s="495"/>
      <c r="I393" s="495"/>
      <c r="J393" s="495"/>
      <c r="K393" s="495"/>
      <c r="L393" s="495"/>
      <c r="M393" s="487"/>
      <c r="N393" s="486">
        <v>4</v>
      </c>
      <c r="O393" s="487"/>
      <c r="P393" s="508"/>
    </row>
    <row r="394" spans="1:16" ht="20.25" customHeight="1" x14ac:dyDescent="0.25">
      <c r="A394" s="520"/>
      <c r="B394" s="170"/>
      <c r="C394" s="183"/>
      <c r="D394" s="493"/>
      <c r="E394" s="494"/>
      <c r="F394" s="486"/>
      <c r="G394" s="495"/>
      <c r="H394" s="495"/>
      <c r="I394" s="495"/>
      <c r="J394" s="495"/>
      <c r="K394" s="495"/>
      <c r="L394" s="495"/>
      <c r="M394" s="487"/>
      <c r="N394" s="486">
        <v>4</v>
      </c>
      <c r="O394" s="487"/>
      <c r="P394" s="508"/>
    </row>
    <row r="395" spans="1:16" ht="20.25" customHeight="1" x14ac:dyDescent="0.25">
      <c r="A395" s="520"/>
      <c r="B395" s="170"/>
      <c r="C395" s="183"/>
      <c r="D395" s="493"/>
      <c r="E395" s="494"/>
      <c r="F395" s="486"/>
      <c r="G395" s="495"/>
      <c r="H395" s="495"/>
      <c r="I395" s="495"/>
      <c r="J395" s="495"/>
      <c r="K395" s="495"/>
      <c r="L395" s="495"/>
      <c r="M395" s="487"/>
      <c r="N395" s="486">
        <v>4</v>
      </c>
      <c r="O395" s="487"/>
      <c r="P395" s="508"/>
    </row>
    <row r="396" spans="1:16" ht="20.25" customHeight="1" x14ac:dyDescent="0.25">
      <c r="A396" s="520"/>
      <c r="B396" s="170"/>
      <c r="C396" s="183"/>
      <c r="D396" s="493"/>
      <c r="E396" s="494"/>
      <c r="F396" s="486"/>
      <c r="G396" s="495"/>
      <c r="H396" s="495"/>
      <c r="I396" s="495"/>
      <c r="J396" s="495"/>
      <c r="K396" s="495"/>
      <c r="L396" s="495"/>
      <c r="M396" s="487"/>
      <c r="N396" s="486">
        <v>4</v>
      </c>
      <c r="O396" s="487"/>
      <c r="P396" s="508"/>
    </row>
    <row r="397" spans="1:16" ht="20.25" customHeight="1" x14ac:dyDescent="0.25">
      <c r="A397" s="520"/>
      <c r="B397" s="170"/>
      <c r="C397" s="183"/>
      <c r="D397" s="493"/>
      <c r="E397" s="494"/>
      <c r="F397" s="486"/>
      <c r="G397" s="495"/>
      <c r="H397" s="495"/>
      <c r="I397" s="495"/>
      <c r="J397" s="495"/>
      <c r="K397" s="495"/>
      <c r="L397" s="495"/>
      <c r="M397" s="487"/>
      <c r="N397" s="486"/>
      <c r="O397" s="487"/>
      <c r="P397" s="508"/>
    </row>
    <row r="398" spans="1:16" ht="20.25" customHeight="1" x14ac:dyDescent="0.25">
      <c r="A398" s="511"/>
      <c r="B398" s="170"/>
      <c r="C398" s="183"/>
      <c r="D398" s="493"/>
      <c r="E398" s="494"/>
      <c r="F398" s="486"/>
      <c r="G398" s="495"/>
      <c r="H398" s="495"/>
      <c r="I398" s="495"/>
      <c r="J398" s="495"/>
      <c r="K398" s="495"/>
      <c r="L398" s="495"/>
      <c r="M398" s="487"/>
      <c r="N398" s="486"/>
      <c r="O398" s="487"/>
      <c r="P398" s="508"/>
    </row>
    <row r="399" spans="1:16" ht="20.25" customHeight="1" x14ac:dyDescent="0.25">
      <c r="A399" s="511"/>
      <c r="B399" s="170"/>
      <c r="C399" s="183"/>
      <c r="D399" s="493"/>
      <c r="E399" s="494"/>
      <c r="F399" s="486"/>
      <c r="G399" s="495"/>
      <c r="H399" s="495"/>
      <c r="I399" s="495"/>
      <c r="J399" s="495"/>
      <c r="K399" s="495"/>
      <c r="L399" s="495"/>
      <c r="M399" s="487"/>
      <c r="N399" s="486"/>
      <c r="O399" s="487"/>
      <c r="P399" s="508"/>
    </row>
    <row r="400" spans="1:16" ht="20.25" customHeight="1" x14ac:dyDescent="0.25">
      <c r="A400" s="512"/>
      <c r="B400" s="171"/>
      <c r="C400" s="184"/>
      <c r="D400" s="488"/>
      <c r="E400" s="489"/>
      <c r="F400" s="490"/>
      <c r="G400" s="491"/>
      <c r="H400" s="491"/>
      <c r="I400" s="491"/>
      <c r="J400" s="491"/>
      <c r="K400" s="491"/>
      <c r="L400" s="491"/>
      <c r="M400" s="492"/>
      <c r="N400" s="490"/>
      <c r="O400" s="492"/>
      <c r="P400" s="509"/>
    </row>
    <row r="401" spans="1:16" ht="20.25" customHeight="1" x14ac:dyDescent="0.25">
      <c r="A401" s="500">
        <v>40</v>
      </c>
      <c r="B401" s="211" t="str">
        <f>IF('Mau A1'!B791="","",'Mau A1'!B791)</f>
        <v/>
      </c>
      <c r="C401" s="215" t="str">
        <f>IF('Mau A1'!C791="","",'Mau A1'!C791)</f>
        <v/>
      </c>
      <c r="D401" s="503"/>
      <c r="E401" s="504"/>
      <c r="F401" s="498"/>
      <c r="G401" s="505"/>
      <c r="H401" s="505"/>
      <c r="I401" s="505"/>
      <c r="J401" s="505"/>
      <c r="K401" s="505"/>
      <c r="L401" s="505"/>
      <c r="M401" s="499"/>
      <c r="N401" s="498"/>
      <c r="O401" s="499"/>
      <c r="P401" s="507">
        <f>N401+N402+N403+N404+N405+N406+N407+N408+N409+N410</f>
        <v>20</v>
      </c>
    </row>
    <row r="402" spans="1:16" ht="20.25" customHeight="1" x14ac:dyDescent="0.25">
      <c r="A402" s="518"/>
      <c r="B402" s="170"/>
      <c r="C402" s="183"/>
      <c r="D402" s="493"/>
      <c r="E402" s="494"/>
      <c r="F402" s="486"/>
      <c r="G402" s="495"/>
      <c r="H402" s="495"/>
      <c r="I402" s="495"/>
      <c r="J402" s="495"/>
      <c r="K402" s="495"/>
      <c r="L402" s="495"/>
      <c r="M402" s="487"/>
      <c r="N402" s="486">
        <v>4</v>
      </c>
      <c r="O402" s="487"/>
      <c r="P402" s="508"/>
    </row>
    <row r="403" spans="1:16" ht="20.25" customHeight="1" x14ac:dyDescent="0.25">
      <c r="A403" s="518"/>
      <c r="B403" s="170"/>
      <c r="C403" s="183"/>
      <c r="D403" s="493"/>
      <c r="E403" s="494"/>
      <c r="F403" s="486"/>
      <c r="G403" s="495"/>
      <c r="H403" s="495"/>
      <c r="I403" s="495"/>
      <c r="J403" s="495"/>
      <c r="K403" s="495"/>
      <c r="L403" s="495"/>
      <c r="M403" s="487"/>
      <c r="N403" s="486">
        <v>4</v>
      </c>
      <c r="O403" s="487"/>
      <c r="P403" s="508"/>
    </row>
    <row r="404" spans="1:16" ht="20.25" customHeight="1" x14ac:dyDescent="0.25">
      <c r="A404" s="518"/>
      <c r="B404" s="170"/>
      <c r="C404" s="183"/>
      <c r="D404" s="493"/>
      <c r="E404" s="494"/>
      <c r="F404" s="486"/>
      <c r="G404" s="495"/>
      <c r="H404" s="495"/>
      <c r="I404" s="495"/>
      <c r="J404" s="495"/>
      <c r="K404" s="495"/>
      <c r="L404" s="495"/>
      <c r="M404" s="487"/>
      <c r="N404" s="486">
        <v>4</v>
      </c>
      <c r="O404" s="487"/>
      <c r="P404" s="508"/>
    </row>
    <row r="405" spans="1:16" ht="20.25" customHeight="1" x14ac:dyDescent="0.25">
      <c r="A405" s="518"/>
      <c r="B405" s="170"/>
      <c r="C405" s="183"/>
      <c r="D405" s="493"/>
      <c r="E405" s="494"/>
      <c r="F405" s="486"/>
      <c r="G405" s="495"/>
      <c r="H405" s="495"/>
      <c r="I405" s="495"/>
      <c r="J405" s="495"/>
      <c r="K405" s="495"/>
      <c r="L405" s="495"/>
      <c r="M405" s="487"/>
      <c r="N405" s="486">
        <v>4</v>
      </c>
      <c r="O405" s="487"/>
      <c r="P405" s="508"/>
    </row>
    <row r="406" spans="1:16" ht="20.25" customHeight="1" x14ac:dyDescent="0.25">
      <c r="A406" s="518"/>
      <c r="B406" s="170"/>
      <c r="C406" s="183"/>
      <c r="D406" s="493"/>
      <c r="E406" s="494"/>
      <c r="F406" s="486"/>
      <c r="G406" s="495"/>
      <c r="H406" s="495"/>
      <c r="I406" s="495"/>
      <c r="J406" s="495"/>
      <c r="K406" s="495"/>
      <c r="L406" s="495"/>
      <c r="M406" s="487"/>
      <c r="N406" s="486">
        <v>4</v>
      </c>
      <c r="O406" s="487"/>
      <c r="P406" s="508"/>
    </row>
    <row r="407" spans="1:16" ht="20.25" customHeight="1" x14ac:dyDescent="0.25">
      <c r="A407" s="518"/>
      <c r="B407" s="170"/>
      <c r="C407" s="183"/>
      <c r="D407" s="493"/>
      <c r="E407" s="494"/>
      <c r="F407" s="486"/>
      <c r="G407" s="495"/>
      <c r="H407" s="495"/>
      <c r="I407" s="495"/>
      <c r="J407" s="495"/>
      <c r="K407" s="495"/>
      <c r="L407" s="495"/>
      <c r="M407" s="487"/>
      <c r="N407" s="486"/>
      <c r="O407" s="487"/>
      <c r="P407" s="508"/>
    </row>
    <row r="408" spans="1:16" ht="20.25" customHeight="1" x14ac:dyDescent="0.25">
      <c r="A408" s="501"/>
      <c r="B408" s="170"/>
      <c r="C408" s="183"/>
      <c r="D408" s="493"/>
      <c r="E408" s="494"/>
      <c r="F408" s="486"/>
      <c r="G408" s="495"/>
      <c r="H408" s="495"/>
      <c r="I408" s="495"/>
      <c r="J408" s="495"/>
      <c r="K408" s="495"/>
      <c r="L408" s="495"/>
      <c r="M408" s="487"/>
      <c r="N408" s="486"/>
      <c r="O408" s="487"/>
      <c r="P408" s="508"/>
    </row>
    <row r="409" spans="1:16" ht="20.25" customHeight="1" x14ac:dyDescent="0.25">
      <c r="A409" s="501"/>
      <c r="B409" s="170"/>
      <c r="C409" s="183"/>
      <c r="D409" s="493"/>
      <c r="E409" s="494"/>
      <c r="F409" s="486"/>
      <c r="G409" s="495"/>
      <c r="H409" s="495"/>
      <c r="I409" s="495"/>
      <c r="J409" s="495"/>
      <c r="K409" s="495"/>
      <c r="L409" s="495"/>
      <c r="M409" s="487"/>
      <c r="N409" s="486"/>
      <c r="O409" s="487"/>
      <c r="P409" s="508"/>
    </row>
    <row r="410" spans="1:16" ht="20.25" customHeight="1" x14ac:dyDescent="0.25">
      <c r="A410" s="502"/>
      <c r="B410" s="171"/>
      <c r="C410" s="184"/>
      <c r="D410" s="496"/>
      <c r="E410" s="497"/>
      <c r="F410" s="490"/>
      <c r="G410" s="491"/>
      <c r="H410" s="491"/>
      <c r="I410" s="491"/>
      <c r="J410" s="491"/>
      <c r="K410" s="491"/>
      <c r="L410" s="491"/>
      <c r="M410" s="492"/>
      <c r="N410" s="490"/>
      <c r="O410" s="492"/>
      <c r="P410" s="509"/>
    </row>
    <row r="411" spans="1:16" ht="20.25" customHeight="1" x14ac:dyDescent="0.25">
      <c r="A411" s="518">
        <v>41</v>
      </c>
      <c r="B411" s="211" t="str">
        <f>IF('Mau A1'!B811="","",'Mau A1'!B811)</f>
        <v/>
      </c>
      <c r="C411" s="215" t="str">
        <f>IF('Mau A1'!C811="","",'Mau A1'!C811)</f>
        <v/>
      </c>
      <c r="D411" s="503"/>
      <c r="E411" s="504"/>
      <c r="F411" s="498"/>
      <c r="G411" s="505"/>
      <c r="H411" s="505"/>
      <c r="I411" s="505"/>
      <c r="J411" s="505"/>
      <c r="K411" s="505"/>
      <c r="L411" s="505"/>
      <c r="M411" s="499"/>
      <c r="N411" s="498"/>
      <c r="O411" s="499"/>
      <c r="P411" s="507">
        <f>N411+N412+N413+N414+N415+N416+N417+N418+N419+N420</f>
        <v>20</v>
      </c>
    </row>
    <row r="412" spans="1:16" ht="20.25" customHeight="1" x14ac:dyDescent="0.25">
      <c r="A412" s="518"/>
      <c r="B412" s="170"/>
      <c r="C412" s="183"/>
      <c r="D412" s="493"/>
      <c r="E412" s="494"/>
      <c r="F412" s="486"/>
      <c r="G412" s="495"/>
      <c r="H412" s="495"/>
      <c r="I412" s="495"/>
      <c r="J412" s="495"/>
      <c r="K412" s="495"/>
      <c r="L412" s="495"/>
      <c r="M412" s="487"/>
      <c r="N412" s="486">
        <v>4</v>
      </c>
      <c r="O412" s="487"/>
      <c r="P412" s="508"/>
    </row>
    <row r="413" spans="1:16" ht="20.25" customHeight="1" x14ac:dyDescent="0.25">
      <c r="A413" s="518"/>
      <c r="B413" s="170"/>
      <c r="C413" s="183"/>
      <c r="D413" s="493"/>
      <c r="E413" s="494"/>
      <c r="F413" s="486"/>
      <c r="G413" s="495"/>
      <c r="H413" s="495"/>
      <c r="I413" s="495"/>
      <c r="J413" s="495"/>
      <c r="K413" s="495"/>
      <c r="L413" s="495"/>
      <c r="M413" s="487"/>
      <c r="N413" s="486">
        <v>4</v>
      </c>
      <c r="O413" s="487"/>
      <c r="P413" s="508"/>
    </row>
    <row r="414" spans="1:16" ht="20.25" customHeight="1" x14ac:dyDescent="0.25">
      <c r="A414" s="518"/>
      <c r="B414" s="170"/>
      <c r="C414" s="183"/>
      <c r="D414" s="493"/>
      <c r="E414" s="494"/>
      <c r="F414" s="486"/>
      <c r="G414" s="495"/>
      <c r="H414" s="495"/>
      <c r="I414" s="495"/>
      <c r="J414" s="495"/>
      <c r="K414" s="495"/>
      <c r="L414" s="495"/>
      <c r="M414" s="487"/>
      <c r="N414" s="486">
        <v>4</v>
      </c>
      <c r="O414" s="487"/>
      <c r="P414" s="508"/>
    </row>
    <row r="415" spans="1:16" ht="20.25" customHeight="1" x14ac:dyDescent="0.25">
      <c r="A415" s="518"/>
      <c r="B415" s="170"/>
      <c r="C415" s="183"/>
      <c r="D415" s="493"/>
      <c r="E415" s="494"/>
      <c r="F415" s="486"/>
      <c r="G415" s="495"/>
      <c r="H415" s="495"/>
      <c r="I415" s="495"/>
      <c r="J415" s="495"/>
      <c r="K415" s="495"/>
      <c r="L415" s="495"/>
      <c r="M415" s="487"/>
      <c r="N415" s="486">
        <v>4</v>
      </c>
      <c r="O415" s="487"/>
      <c r="P415" s="508"/>
    </row>
    <row r="416" spans="1:16" ht="20.25" customHeight="1" x14ac:dyDescent="0.25">
      <c r="A416" s="518"/>
      <c r="B416" s="170"/>
      <c r="C416" s="183"/>
      <c r="D416" s="493"/>
      <c r="E416" s="494"/>
      <c r="F416" s="486"/>
      <c r="G416" s="495"/>
      <c r="H416" s="495"/>
      <c r="I416" s="495"/>
      <c r="J416" s="495"/>
      <c r="K416" s="495"/>
      <c r="L416" s="495"/>
      <c r="M416" s="487"/>
      <c r="N416" s="486">
        <v>4</v>
      </c>
      <c r="O416" s="487"/>
      <c r="P416" s="508"/>
    </row>
    <row r="417" spans="1:16" ht="20.25" customHeight="1" x14ac:dyDescent="0.25">
      <c r="A417" s="518"/>
      <c r="B417" s="170"/>
      <c r="C417" s="183"/>
      <c r="D417" s="493"/>
      <c r="E417" s="494"/>
      <c r="F417" s="486"/>
      <c r="G417" s="495"/>
      <c r="H417" s="495"/>
      <c r="I417" s="495"/>
      <c r="J417" s="495"/>
      <c r="K417" s="495"/>
      <c r="L417" s="495"/>
      <c r="M417" s="487"/>
      <c r="N417" s="486"/>
      <c r="O417" s="487"/>
      <c r="P417" s="508"/>
    </row>
    <row r="418" spans="1:16" ht="20.25" customHeight="1" x14ac:dyDescent="0.25">
      <c r="A418" s="501"/>
      <c r="B418" s="170"/>
      <c r="C418" s="183"/>
      <c r="D418" s="493"/>
      <c r="E418" s="494"/>
      <c r="F418" s="486"/>
      <c r="G418" s="495"/>
      <c r="H418" s="495"/>
      <c r="I418" s="495"/>
      <c r="J418" s="495"/>
      <c r="K418" s="495"/>
      <c r="L418" s="495"/>
      <c r="M418" s="487"/>
      <c r="N418" s="486"/>
      <c r="O418" s="487"/>
      <c r="P418" s="508"/>
    </row>
    <row r="419" spans="1:16" ht="20.25" customHeight="1" x14ac:dyDescent="0.25">
      <c r="A419" s="501"/>
      <c r="B419" s="170"/>
      <c r="C419" s="183"/>
      <c r="D419" s="493"/>
      <c r="E419" s="494"/>
      <c r="F419" s="486"/>
      <c r="G419" s="495"/>
      <c r="H419" s="495"/>
      <c r="I419" s="495"/>
      <c r="J419" s="495"/>
      <c r="K419" s="495"/>
      <c r="L419" s="495"/>
      <c r="M419" s="487"/>
      <c r="N419" s="486"/>
      <c r="O419" s="487"/>
      <c r="P419" s="508"/>
    </row>
    <row r="420" spans="1:16" ht="20.25" customHeight="1" x14ac:dyDescent="0.25">
      <c r="A420" s="519"/>
      <c r="B420" s="171"/>
      <c r="C420" s="184"/>
      <c r="D420" s="532"/>
      <c r="E420" s="533"/>
      <c r="F420" s="534"/>
      <c r="G420" s="535"/>
      <c r="H420" s="535"/>
      <c r="I420" s="535"/>
      <c r="J420" s="535"/>
      <c r="K420" s="535"/>
      <c r="L420" s="535"/>
      <c r="M420" s="536"/>
      <c r="N420" s="534"/>
      <c r="O420" s="536"/>
      <c r="P420" s="509"/>
    </row>
    <row r="421" spans="1:16" ht="25.5" customHeight="1" x14ac:dyDescent="0.25">
      <c r="B421" s="506" t="s">
        <v>68</v>
      </c>
      <c r="C421" s="506"/>
      <c r="D421" s="506"/>
      <c r="E421" s="506"/>
      <c r="F421" s="506"/>
      <c r="G421" s="506"/>
      <c r="H421" s="506"/>
      <c r="I421" s="506"/>
      <c r="J421" s="506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158</v>
      </c>
      <c r="P422" s="38"/>
    </row>
    <row r="423" spans="1:16" x14ac:dyDescent="0.25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69</v>
      </c>
    </row>
    <row r="2" spans="1:10" s="50" customFormat="1" ht="23.25" customHeight="1" x14ac:dyDescent="0.3">
      <c r="A2" s="446" t="s">
        <v>149</v>
      </c>
      <c r="B2" s="446"/>
      <c r="C2" s="446"/>
      <c r="D2" s="446"/>
      <c r="E2" s="449" t="s">
        <v>12</v>
      </c>
      <c r="F2" s="449"/>
      <c r="G2" s="449"/>
      <c r="H2" s="449"/>
      <c r="I2" s="449"/>
      <c r="J2" s="449"/>
    </row>
    <row r="3" spans="1:10" s="50" customFormat="1" ht="33.75" customHeight="1" x14ac:dyDescent="0.3">
      <c r="A3" s="447" t="s">
        <v>150</v>
      </c>
      <c r="B3" s="448"/>
      <c r="C3" s="448"/>
      <c r="D3" s="448"/>
      <c r="E3" s="450" t="s">
        <v>13</v>
      </c>
      <c r="F3" s="450"/>
      <c r="G3" s="450"/>
      <c r="H3" s="450"/>
      <c r="I3" s="450"/>
      <c r="J3" s="450"/>
    </row>
    <row r="5" spans="1:10" ht="23.25" customHeight="1" x14ac:dyDescent="0.3">
      <c r="A5" s="445" t="s">
        <v>70</v>
      </c>
      <c r="B5" s="445"/>
      <c r="C5" s="445"/>
      <c r="D5" s="445"/>
      <c r="E5" s="445"/>
      <c r="F5" s="445"/>
      <c r="G5" s="445"/>
      <c r="H5" s="445"/>
      <c r="I5" s="445"/>
      <c r="J5" s="445"/>
    </row>
    <row r="6" spans="1:10" ht="23.25" customHeight="1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445"/>
    </row>
    <row r="7" spans="1:10" ht="23.25" customHeight="1" x14ac:dyDescent="0.3">
      <c r="A7" s="445" t="s">
        <v>71</v>
      </c>
      <c r="B7" s="445"/>
      <c r="C7" s="445"/>
      <c r="D7" s="445"/>
      <c r="E7" s="445"/>
      <c r="F7" s="445"/>
      <c r="G7" s="445"/>
      <c r="H7" s="445"/>
      <c r="I7" s="445"/>
      <c r="J7" s="445"/>
    </row>
    <row r="8" spans="1:10" x14ac:dyDescent="0.25">
      <c r="I8" s="48"/>
    </row>
    <row r="9" spans="1:10" ht="40.5" customHeight="1" x14ac:dyDescent="0.25">
      <c r="A9" s="455" t="s">
        <v>0</v>
      </c>
      <c r="B9" s="461" t="s">
        <v>192</v>
      </c>
      <c r="C9" s="462"/>
      <c r="D9" s="452" t="s">
        <v>34</v>
      </c>
      <c r="E9" s="453"/>
      <c r="F9" s="453"/>
      <c r="G9" s="453"/>
      <c r="H9" s="454"/>
      <c r="I9" s="457" t="s">
        <v>48</v>
      </c>
      <c r="J9" s="459" t="s">
        <v>36</v>
      </c>
    </row>
    <row r="10" spans="1:10" ht="24" customHeight="1" x14ac:dyDescent="0.25">
      <c r="A10" s="456"/>
      <c r="B10" s="463"/>
      <c r="C10" s="464"/>
      <c r="D10" s="30"/>
      <c r="E10" s="30"/>
      <c r="F10" s="30"/>
      <c r="G10" s="30"/>
      <c r="H10" s="30"/>
      <c r="I10" s="458"/>
      <c r="J10" s="460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66" t="s">
        <v>72</v>
      </c>
      <c r="C53" s="466"/>
      <c r="D53" s="466"/>
      <c r="E53" s="466"/>
      <c r="F53" s="465" t="s">
        <v>157</v>
      </c>
      <c r="G53" s="465"/>
      <c r="H53" s="465"/>
      <c r="I53" s="465"/>
      <c r="J53" s="465"/>
    </row>
    <row r="54" spans="1:10" ht="22.5" customHeight="1" x14ac:dyDescent="0.25">
      <c r="C54" s="39" t="s">
        <v>38</v>
      </c>
      <c r="D54" s="39"/>
      <c r="E54" s="39"/>
      <c r="F54" s="451" t="s">
        <v>39</v>
      </c>
      <c r="G54" s="451"/>
      <c r="H54" s="451"/>
      <c r="I54" s="451"/>
      <c r="J54" s="451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workbookViewId="0">
      <selection activeCell="H11" sqref="H11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73</v>
      </c>
    </row>
    <row r="2" spans="1:11" ht="18" customHeight="1" x14ac:dyDescent="0.25">
      <c r="A2" s="446" t="s">
        <v>149</v>
      </c>
      <c r="B2" s="446"/>
      <c r="C2" s="446"/>
      <c r="D2" s="446"/>
      <c r="E2" s="39"/>
      <c r="F2" s="39"/>
      <c r="G2" s="473" t="s">
        <v>12</v>
      </c>
      <c r="H2" s="473"/>
      <c r="I2" s="473"/>
    </row>
    <row r="3" spans="1:11" ht="33.75" customHeight="1" x14ac:dyDescent="0.25">
      <c r="A3" s="447" t="s">
        <v>150</v>
      </c>
      <c r="B3" s="448"/>
      <c r="C3" s="448"/>
      <c r="D3" s="448"/>
      <c r="E3" s="39"/>
      <c r="F3" s="39"/>
      <c r="G3" s="450" t="s">
        <v>13</v>
      </c>
      <c r="H3" s="450"/>
      <c r="I3" s="450"/>
    </row>
    <row r="5" spans="1:11" ht="20.25" x14ac:dyDescent="0.3">
      <c r="A5" s="445" t="s">
        <v>74</v>
      </c>
      <c r="B5" s="445"/>
      <c r="C5" s="445"/>
      <c r="D5" s="445"/>
      <c r="E5" s="445"/>
      <c r="F5" s="445"/>
      <c r="G5" s="445"/>
      <c r="H5" s="445"/>
      <c r="I5" s="445"/>
    </row>
    <row r="6" spans="1:11" ht="20.25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</row>
    <row r="7" spans="1:11" ht="20.25" x14ac:dyDescent="0.3">
      <c r="A7" s="445" t="s">
        <v>75</v>
      </c>
      <c r="B7" s="445"/>
      <c r="C7" s="445"/>
      <c r="D7" s="445"/>
      <c r="E7" s="445"/>
      <c r="F7" s="445"/>
      <c r="G7" s="445"/>
      <c r="H7" s="445"/>
      <c r="I7" s="445"/>
    </row>
    <row r="9" spans="1:11" s="91" customFormat="1" ht="55.5" customHeight="1" x14ac:dyDescent="0.25">
      <c r="A9" s="27" t="s">
        <v>0</v>
      </c>
      <c r="B9" s="467" t="s">
        <v>192</v>
      </c>
      <c r="C9" s="469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37" t="s">
        <v>2</v>
      </c>
      <c r="C10" s="538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83</v>
      </c>
      <c r="E53" s="39"/>
      <c r="F53" s="39"/>
    </row>
    <row r="54" spans="1:9" x14ac:dyDescent="0.25">
      <c r="B54" s="60" t="s">
        <v>81</v>
      </c>
      <c r="E54" s="39"/>
      <c r="F54" s="39"/>
      <c r="G54" s="42"/>
      <c r="H54" s="42"/>
      <c r="I54" s="42"/>
    </row>
    <row r="55" spans="1:9" x14ac:dyDescent="0.25">
      <c r="B55" s="60" t="s">
        <v>82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65" t="s">
        <v>159</v>
      </c>
      <c r="H56" s="465"/>
      <c r="I56" s="465"/>
    </row>
    <row r="57" spans="1:9" ht="20.25" customHeight="1" x14ac:dyDescent="0.25">
      <c r="C57" s="38" t="s">
        <v>38</v>
      </c>
      <c r="D57" s="39"/>
      <c r="E57" s="39"/>
      <c r="F57" s="39"/>
      <c r="G57" s="451" t="s">
        <v>39</v>
      </c>
      <c r="H57" s="451"/>
      <c r="I57" s="451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workbookViewId="0">
      <selection activeCell="K13" sqref="K13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84</v>
      </c>
    </row>
    <row r="2" spans="1:11" s="50" customFormat="1" ht="20.25" customHeight="1" x14ac:dyDescent="0.3">
      <c r="A2" s="446" t="s">
        <v>149</v>
      </c>
      <c r="B2" s="446"/>
      <c r="C2" s="446"/>
      <c r="D2" s="446"/>
      <c r="E2" s="49"/>
      <c r="F2" s="449" t="s">
        <v>12</v>
      </c>
      <c r="G2" s="449"/>
      <c r="H2" s="449"/>
      <c r="I2" s="449"/>
      <c r="J2" s="49"/>
      <c r="K2" s="49"/>
    </row>
    <row r="3" spans="1:11" s="50" customFormat="1" ht="34.5" customHeight="1" x14ac:dyDescent="0.3">
      <c r="A3" s="447" t="s">
        <v>150</v>
      </c>
      <c r="B3" s="448"/>
      <c r="C3" s="448"/>
      <c r="D3" s="448"/>
      <c r="E3" s="49"/>
      <c r="F3" s="450" t="s">
        <v>13</v>
      </c>
      <c r="G3" s="450"/>
      <c r="H3" s="450"/>
      <c r="I3" s="450"/>
      <c r="J3" s="49"/>
      <c r="K3" s="49"/>
    </row>
    <row r="4" spans="1:11" ht="13.5" customHeight="1" x14ac:dyDescent="0.25"/>
    <row r="5" spans="1:11" ht="23.25" customHeight="1" x14ac:dyDescent="0.3">
      <c r="A5" s="445" t="s">
        <v>85</v>
      </c>
      <c r="B5" s="445"/>
      <c r="C5" s="445"/>
      <c r="D5" s="445"/>
      <c r="E5" s="445"/>
      <c r="F5" s="445"/>
      <c r="G5" s="445"/>
      <c r="H5" s="445"/>
      <c r="I5" s="445"/>
      <c r="J5" s="51"/>
      <c r="K5" s="51"/>
    </row>
    <row r="6" spans="1:11" ht="21.75" customHeight="1" x14ac:dyDescent="0.3">
      <c r="A6" s="445" t="s">
        <v>154</v>
      </c>
      <c r="B6" s="445"/>
      <c r="C6" s="445"/>
      <c r="D6" s="445"/>
      <c r="E6" s="445"/>
      <c r="F6" s="445"/>
      <c r="G6" s="445"/>
      <c r="H6" s="445"/>
      <c r="I6" s="445"/>
      <c r="J6" s="51"/>
      <c r="K6" s="51"/>
    </row>
    <row r="7" spans="1:11" ht="20.25" customHeight="1" x14ac:dyDescent="0.3">
      <c r="A7" s="445" t="s">
        <v>75</v>
      </c>
      <c r="B7" s="445"/>
      <c r="C7" s="445"/>
      <c r="D7" s="445"/>
      <c r="E7" s="445"/>
      <c r="F7" s="445"/>
      <c r="G7" s="445"/>
      <c r="H7" s="445"/>
      <c r="I7" s="445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67" t="s">
        <v>192</v>
      </c>
      <c r="C9" s="469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42" t="s">
        <v>2</v>
      </c>
      <c r="C10" s="543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0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39">
        <f>SUM(G11:G16)</f>
        <v>8.4</v>
      </c>
      <c r="I11" s="65"/>
      <c r="J11" s="66"/>
      <c r="K11" s="67"/>
    </row>
    <row r="12" spans="1:11" s="50" customFormat="1" ht="19.5" customHeight="1" x14ac:dyDescent="0.3">
      <c r="A12" s="518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40"/>
      <c r="I12" s="65"/>
      <c r="J12" s="66"/>
      <c r="K12" s="67"/>
    </row>
    <row r="13" spans="1:11" s="50" customFormat="1" ht="19.5" customHeight="1" x14ac:dyDescent="0.3">
      <c r="A13" s="518"/>
      <c r="B13" s="105"/>
      <c r="C13" s="235"/>
      <c r="D13" s="61"/>
      <c r="E13" s="172"/>
      <c r="F13" s="168"/>
      <c r="G13" s="221">
        <f t="shared" si="0"/>
        <v>0</v>
      </c>
      <c r="H13" s="540"/>
      <c r="I13" s="65"/>
      <c r="J13" s="66"/>
      <c r="K13" s="67"/>
    </row>
    <row r="14" spans="1:11" s="50" customFormat="1" ht="19.5" customHeight="1" x14ac:dyDescent="0.3">
      <c r="A14" s="518"/>
      <c r="B14" s="105"/>
      <c r="C14" s="235"/>
      <c r="D14" s="61"/>
      <c r="E14" s="172"/>
      <c r="F14" s="168"/>
      <c r="G14" s="221">
        <f t="shared" si="0"/>
        <v>0</v>
      </c>
      <c r="H14" s="540"/>
      <c r="I14" s="65"/>
      <c r="J14" s="66"/>
      <c r="K14" s="67"/>
    </row>
    <row r="15" spans="1:11" s="50" customFormat="1" ht="19.5" customHeight="1" x14ac:dyDescent="0.3">
      <c r="A15" s="518"/>
      <c r="B15" s="105"/>
      <c r="C15" s="235"/>
      <c r="D15" s="61"/>
      <c r="E15" s="172"/>
      <c r="F15" s="168"/>
      <c r="G15" s="221">
        <f t="shared" si="0"/>
        <v>0</v>
      </c>
      <c r="H15" s="540"/>
      <c r="I15" s="65"/>
      <c r="J15" s="66"/>
      <c r="K15" s="67"/>
    </row>
    <row r="16" spans="1:11" s="50" customFormat="1" ht="19.5" customHeight="1" x14ac:dyDescent="0.3">
      <c r="A16" s="523"/>
      <c r="B16" s="68"/>
      <c r="C16" s="236"/>
      <c r="D16" s="69"/>
      <c r="E16" s="173"/>
      <c r="F16" s="168"/>
      <c r="G16" s="221">
        <f t="shared" si="0"/>
        <v>0</v>
      </c>
      <c r="H16" s="541"/>
      <c r="I16" s="65"/>
      <c r="J16" s="66"/>
      <c r="K16" s="67"/>
    </row>
    <row r="17" spans="1:11" s="50" customFormat="1" ht="18.75" customHeight="1" x14ac:dyDescent="0.3">
      <c r="A17" s="500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39">
        <f>SUM(G17:G22)</f>
        <v>0</v>
      </c>
      <c r="I17" s="65"/>
      <c r="J17" s="66"/>
      <c r="K17" s="67"/>
    </row>
    <row r="18" spans="1:11" s="50" customFormat="1" ht="18.75" customHeight="1" x14ac:dyDescent="0.3">
      <c r="A18" s="518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40"/>
      <c r="I18" s="65"/>
      <c r="J18" s="66"/>
      <c r="K18" s="67"/>
    </row>
    <row r="19" spans="1:11" s="50" customFormat="1" ht="18.75" customHeight="1" x14ac:dyDescent="0.3">
      <c r="A19" s="518"/>
      <c r="B19" s="105"/>
      <c r="C19" s="238"/>
      <c r="D19" s="61"/>
      <c r="E19" s="62"/>
      <c r="F19" s="63"/>
      <c r="G19" s="221">
        <f t="shared" si="1"/>
        <v>0</v>
      </c>
      <c r="H19" s="540"/>
      <c r="I19" s="65"/>
      <c r="J19" s="66"/>
      <c r="K19" s="67"/>
    </row>
    <row r="20" spans="1:11" s="50" customFormat="1" ht="18.75" customHeight="1" x14ac:dyDescent="0.3">
      <c r="A20" s="518"/>
      <c r="B20" s="105"/>
      <c r="C20" s="238"/>
      <c r="D20" s="61"/>
      <c r="E20" s="62"/>
      <c r="F20" s="63"/>
      <c r="G20" s="221">
        <f t="shared" si="1"/>
        <v>0</v>
      </c>
      <c r="H20" s="540"/>
      <c r="I20" s="65"/>
      <c r="J20" s="66"/>
      <c r="K20" s="67"/>
    </row>
    <row r="21" spans="1:11" s="50" customFormat="1" ht="18.75" customHeight="1" x14ac:dyDescent="0.3">
      <c r="A21" s="518"/>
      <c r="B21" s="105"/>
      <c r="C21" s="238"/>
      <c r="D21" s="61"/>
      <c r="E21" s="62"/>
      <c r="F21" s="63"/>
      <c r="G21" s="221">
        <f t="shared" si="1"/>
        <v>0</v>
      </c>
      <c r="H21" s="540"/>
      <c r="I21" s="65"/>
      <c r="J21" s="66"/>
      <c r="K21" s="67"/>
    </row>
    <row r="22" spans="1:11" s="50" customFormat="1" ht="18.75" customHeight="1" x14ac:dyDescent="0.3">
      <c r="A22" s="523"/>
      <c r="B22" s="68"/>
      <c r="C22" s="239"/>
      <c r="D22" s="69"/>
      <c r="E22" s="70"/>
      <c r="F22" s="63"/>
      <c r="G22" s="221">
        <f t="shared" si="1"/>
        <v>0</v>
      </c>
      <c r="H22" s="541"/>
      <c r="I22" s="65"/>
      <c r="J22" s="66"/>
      <c r="K22" s="67"/>
    </row>
    <row r="23" spans="1:11" s="50" customFormat="1" ht="22.5" customHeight="1" x14ac:dyDescent="0.3">
      <c r="A23" s="500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39">
        <f>SUM(G23:G28)</f>
        <v>0</v>
      </c>
      <c r="I23" s="65"/>
      <c r="J23" s="66"/>
      <c r="K23" s="67"/>
    </row>
    <row r="24" spans="1:11" s="50" customFormat="1" ht="22.5" customHeight="1" x14ac:dyDescent="0.3">
      <c r="A24" s="518"/>
      <c r="B24" s="104"/>
      <c r="C24" s="237"/>
      <c r="D24" s="69"/>
      <c r="E24" s="70"/>
      <c r="F24" s="63"/>
      <c r="G24" s="221">
        <f t="shared" si="1"/>
        <v>0</v>
      </c>
      <c r="H24" s="540"/>
      <c r="I24" s="65"/>
      <c r="J24" s="66"/>
      <c r="K24" s="67"/>
    </row>
    <row r="25" spans="1:11" s="50" customFormat="1" ht="22.5" customHeight="1" x14ac:dyDescent="0.3">
      <c r="A25" s="518"/>
      <c r="B25" s="105"/>
      <c r="C25" s="238"/>
      <c r="D25" s="61"/>
      <c r="E25" s="62"/>
      <c r="F25" s="63"/>
      <c r="G25" s="221">
        <f t="shared" si="1"/>
        <v>0</v>
      </c>
      <c r="H25" s="540"/>
      <c r="I25" s="65"/>
      <c r="J25" s="66"/>
      <c r="K25" s="67"/>
    </row>
    <row r="26" spans="1:11" s="50" customFormat="1" ht="22.5" customHeight="1" x14ac:dyDescent="0.3">
      <c r="A26" s="518"/>
      <c r="B26" s="105"/>
      <c r="C26" s="238"/>
      <c r="D26" s="61"/>
      <c r="E26" s="62"/>
      <c r="F26" s="63"/>
      <c r="G26" s="221">
        <f t="shared" si="1"/>
        <v>0</v>
      </c>
      <c r="H26" s="540"/>
      <c r="I26" s="65"/>
      <c r="J26" s="66"/>
      <c r="K26" s="67"/>
    </row>
    <row r="27" spans="1:11" s="50" customFormat="1" ht="22.5" customHeight="1" x14ac:dyDescent="0.3">
      <c r="A27" s="518"/>
      <c r="B27" s="105"/>
      <c r="C27" s="238"/>
      <c r="D27" s="61"/>
      <c r="E27" s="62"/>
      <c r="F27" s="63"/>
      <c r="G27" s="221">
        <f t="shared" si="1"/>
        <v>0</v>
      </c>
      <c r="H27" s="540"/>
      <c r="I27" s="65"/>
      <c r="J27" s="66"/>
      <c r="K27" s="67"/>
    </row>
    <row r="28" spans="1:11" s="50" customFormat="1" ht="22.5" customHeight="1" x14ac:dyDescent="0.3">
      <c r="A28" s="523"/>
      <c r="B28" s="68"/>
      <c r="C28" s="239"/>
      <c r="D28" s="69"/>
      <c r="E28" s="70"/>
      <c r="F28" s="63"/>
      <c r="G28" s="221">
        <f t="shared" si="1"/>
        <v>0</v>
      </c>
      <c r="H28" s="541"/>
      <c r="I28" s="65"/>
      <c r="J28" s="66"/>
      <c r="K28" s="67"/>
    </row>
    <row r="29" spans="1:11" s="50" customFormat="1" ht="22.5" customHeight="1" x14ac:dyDescent="0.3">
      <c r="A29" s="500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39">
        <f>SUM(G29:G34)</f>
        <v>0</v>
      </c>
      <c r="I29" s="65"/>
      <c r="J29" s="66"/>
      <c r="K29" s="67"/>
    </row>
    <row r="30" spans="1:11" s="50" customFormat="1" ht="22.5" customHeight="1" x14ac:dyDescent="0.3">
      <c r="A30" s="518"/>
      <c r="B30" s="104"/>
      <c r="C30" s="237"/>
      <c r="D30" s="69"/>
      <c r="E30" s="70"/>
      <c r="F30" s="63"/>
      <c r="G30" s="221">
        <f t="shared" si="1"/>
        <v>0</v>
      </c>
      <c r="H30" s="540"/>
      <c r="I30" s="65"/>
      <c r="J30" s="66"/>
      <c r="K30" s="67"/>
    </row>
    <row r="31" spans="1:11" s="50" customFormat="1" ht="22.5" customHeight="1" x14ac:dyDescent="0.3">
      <c r="A31" s="518"/>
      <c r="B31" s="105"/>
      <c r="C31" s="238"/>
      <c r="D31" s="61"/>
      <c r="E31" s="62"/>
      <c r="F31" s="63"/>
      <c r="G31" s="221">
        <f t="shared" si="1"/>
        <v>0</v>
      </c>
      <c r="H31" s="540"/>
      <c r="I31" s="65"/>
      <c r="J31" s="66"/>
      <c r="K31" s="67"/>
    </row>
    <row r="32" spans="1:11" s="50" customFormat="1" ht="22.5" customHeight="1" x14ac:dyDescent="0.3">
      <c r="A32" s="518"/>
      <c r="B32" s="105"/>
      <c r="C32" s="238"/>
      <c r="D32" s="61"/>
      <c r="E32" s="62"/>
      <c r="F32" s="63"/>
      <c r="G32" s="221">
        <f t="shared" si="1"/>
        <v>0</v>
      </c>
      <c r="H32" s="540"/>
      <c r="I32" s="65"/>
      <c r="J32" s="66"/>
      <c r="K32" s="67"/>
    </row>
    <row r="33" spans="1:11" s="50" customFormat="1" ht="22.5" customHeight="1" x14ac:dyDescent="0.3">
      <c r="A33" s="518"/>
      <c r="B33" s="105"/>
      <c r="C33" s="238"/>
      <c r="D33" s="61"/>
      <c r="E33" s="62"/>
      <c r="F33" s="63"/>
      <c r="G33" s="221">
        <f t="shared" si="1"/>
        <v>0</v>
      </c>
      <c r="H33" s="540"/>
      <c r="I33" s="65"/>
      <c r="J33" s="66"/>
      <c r="K33" s="67"/>
    </row>
    <row r="34" spans="1:11" s="50" customFormat="1" ht="22.5" customHeight="1" x14ac:dyDescent="0.3">
      <c r="A34" s="523"/>
      <c r="B34" s="68"/>
      <c r="C34" s="239"/>
      <c r="D34" s="69"/>
      <c r="E34" s="70"/>
      <c r="F34" s="63"/>
      <c r="G34" s="221">
        <f t="shared" si="1"/>
        <v>0</v>
      </c>
      <c r="H34" s="541"/>
      <c r="I34" s="65"/>
      <c r="J34" s="66"/>
      <c r="K34" s="67"/>
    </row>
    <row r="35" spans="1:11" s="50" customFormat="1" ht="22.5" customHeight="1" x14ac:dyDescent="0.3">
      <c r="A35" s="500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39">
        <f>SUM(G35:G40)</f>
        <v>0</v>
      </c>
      <c r="I35" s="65"/>
      <c r="J35" s="66"/>
      <c r="K35" s="67"/>
    </row>
    <row r="36" spans="1:11" s="50" customFormat="1" ht="22.5" customHeight="1" x14ac:dyDescent="0.3">
      <c r="A36" s="518"/>
      <c r="B36" s="104"/>
      <c r="C36" s="237"/>
      <c r="D36" s="69"/>
      <c r="E36" s="70"/>
      <c r="F36" s="63"/>
      <c r="G36" s="221">
        <f t="shared" si="1"/>
        <v>0</v>
      </c>
      <c r="H36" s="540"/>
      <c r="I36" s="65"/>
      <c r="J36" s="66"/>
      <c r="K36" s="67"/>
    </row>
    <row r="37" spans="1:11" s="50" customFormat="1" ht="22.5" customHeight="1" x14ac:dyDescent="0.3">
      <c r="A37" s="518"/>
      <c r="B37" s="105"/>
      <c r="C37" s="238"/>
      <c r="D37" s="61"/>
      <c r="E37" s="62"/>
      <c r="F37" s="63"/>
      <c r="G37" s="221">
        <f t="shared" si="1"/>
        <v>0</v>
      </c>
      <c r="H37" s="540"/>
      <c r="I37" s="65"/>
      <c r="J37" s="66"/>
      <c r="K37" s="67"/>
    </row>
    <row r="38" spans="1:11" s="50" customFormat="1" ht="22.5" customHeight="1" x14ac:dyDescent="0.3">
      <c r="A38" s="518"/>
      <c r="B38" s="105"/>
      <c r="C38" s="238"/>
      <c r="D38" s="61"/>
      <c r="E38" s="62"/>
      <c r="F38" s="63"/>
      <c r="G38" s="221">
        <f t="shared" si="1"/>
        <v>0</v>
      </c>
      <c r="H38" s="540"/>
      <c r="I38" s="65"/>
      <c r="J38" s="66"/>
      <c r="K38" s="67"/>
    </row>
    <row r="39" spans="1:11" s="50" customFormat="1" ht="22.5" customHeight="1" x14ac:dyDescent="0.3">
      <c r="A39" s="518"/>
      <c r="B39" s="105"/>
      <c r="C39" s="238"/>
      <c r="D39" s="61"/>
      <c r="E39" s="62"/>
      <c r="F39" s="63"/>
      <c r="G39" s="221">
        <f t="shared" si="1"/>
        <v>0</v>
      </c>
      <c r="H39" s="540"/>
      <c r="I39" s="65"/>
      <c r="J39" s="66"/>
      <c r="K39" s="67"/>
    </row>
    <row r="40" spans="1:11" s="50" customFormat="1" ht="22.5" customHeight="1" x14ac:dyDescent="0.3">
      <c r="A40" s="523"/>
      <c r="B40" s="68"/>
      <c r="C40" s="239"/>
      <c r="D40" s="69"/>
      <c r="E40" s="70"/>
      <c r="F40" s="63"/>
      <c r="G40" s="221">
        <f t="shared" si="1"/>
        <v>0</v>
      </c>
      <c r="H40" s="541"/>
      <c r="I40" s="65"/>
      <c r="J40" s="66"/>
      <c r="K40" s="67"/>
    </row>
    <row r="41" spans="1:11" s="50" customFormat="1" ht="22.5" customHeight="1" x14ac:dyDescent="0.3">
      <c r="A41" s="500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39">
        <f>SUM(G41:G46)</f>
        <v>0</v>
      </c>
      <c r="I41" s="65"/>
      <c r="J41" s="66"/>
      <c r="K41" s="67"/>
    </row>
    <row r="42" spans="1:11" s="50" customFormat="1" ht="22.5" customHeight="1" x14ac:dyDescent="0.3">
      <c r="A42" s="518"/>
      <c r="B42" s="104"/>
      <c r="C42" s="237"/>
      <c r="D42" s="69"/>
      <c r="E42" s="70"/>
      <c r="F42" s="63"/>
      <c r="G42" s="221">
        <f t="shared" si="1"/>
        <v>0</v>
      </c>
      <c r="H42" s="540"/>
      <c r="I42" s="65"/>
      <c r="J42" s="66"/>
      <c r="K42" s="67"/>
    </row>
    <row r="43" spans="1:11" s="50" customFormat="1" ht="22.5" customHeight="1" x14ac:dyDescent="0.3">
      <c r="A43" s="518"/>
      <c r="B43" s="105"/>
      <c r="C43" s="238"/>
      <c r="D43" s="61"/>
      <c r="E43" s="62"/>
      <c r="F43" s="63"/>
      <c r="G43" s="221">
        <f t="shared" si="1"/>
        <v>0</v>
      </c>
      <c r="H43" s="540"/>
      <c r="I43" s="65"/>
      <c r="J43" s="66"/>
      <c r="K43" s="67"/>
    </row>
    <row r="44" spans="1:11" s="50" customFormat="1" ht="22.5" customHeight="1" x14ac:dyDescent="0.3">
      <c r="A44" s="518"/>
      <c r="B44" s="105"/>
      <c r="C44" s="238"/>
      <c r="D44" s="61"/>
      <c r="E44" s="62"/>
      <c r="F44" s="63"/>
      <c r="G44" s="221">
        <f t="shared" si="1"/>
        <v>0</v>
      </c>
      <c r="H44" s="540"/>
      <c r="I44" s="65"/>
      <c r="J44" s="66"/>
      <c r="K44" s="67"/>
    </row>
    <row r="45" spans="1:11" s="50" customFormat="1" ht="22.5" customHeight="1" x14ac:dyDescent="0.3">
      <c r="A45" s="518"/>
      <c r="B45" s="105"/>
      <c r="C45" s="238"/>
      <c r="D45" s="61"/>
      <c r="E45" s="62"/>
      <c r="F45" s="63"/>
      <c r="G45" s="221">
        <f t="shared" si="1"/>
        <v>0</v>
      </c>
      <c r="H45" s="540"/>
      <c r="I45" s="65"/>
      <c r="J45" s="66"/>
      <c r="K45" s="67"/>
    </row>
    <row r="46" spans="1:11" s="50" customFormat="1" ht="22.5" customHeight="1" x14ac:dyDescent="0.3">
      <c r="A46" s="523"/>
      <c r="B46" s="68"/>
      <c r="C46" s="239"/>
      <c r="D46" s="69"/>
      <c r="E46" s="70"/>
      <c r="F46" s="63"/>
      <c r="G46" s="221">
        <f t="shared" si="1"/>
        <v>0</v>
      </c>
      <c r="H46" s="541"/>
      <c r="I46" s="65"/>
      <c r="J46" s="66"/>
      <c r="K46" s="67"/>
    </row>
    <row r="47" spans="1:11" s="50" customFormat="1" ht="22.5" customHeight="1" x14ac:dyDescent="0.3">
      <c r="A47" s="500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39">
        <f>SUM(G47:G52)</f>
        <v>0</v>
      </c>
      <c r="I47" s="65"/>
      <c r="J47" s="66"/>
      <c r="K47" s="67"/>
    </row>
    <row r="48" spans="1:11" s="50" customFormat="1" ht="22.5" customHeight="1" x14ac:dyDescent="0.3">
      <c r="A48" s="518"/>
      <c r="B48" s="104"/>
      <c r="C48" s="237"/>
      <c r="D48" s="69"/>
      <c r="E48" s="70"/>
      <c r="F48" s="63"/>
      <c r="G48" s="221">
        <f t="shared" si="1"/>
        <v>0</v>
      </c>
      <c r="H48" s="540"/>
      <c r="I48" s="65"/>
      <c r="J48" s="66"/>
      <c r="K48" s="67"/>
    </row>
    <row r="49" spans="1:11" s="50" customFormat="1" ht="22.5" customHeight="1" x14ac:dyDescent="0.3">
      <c r="A49" s="518"/>
      <c r="B49" s="105"/>
      <c r="C49" s="238"/>
      <c r="D49" s="61"/>
      <c r="E49" s="62"/>
      <c r="F49" s="63"/>
      <c r="G49" s="221">
        <f t="shared" si="1"/>
        <v>0</v>
      </c>
      <c r="H49" s="540"/>
      <c r="I49" s="65"/>
      <c r="J49" s="66"/>
      <c r="K49" s="67"/>
    </row>
    <row r="50" spans="1:11" s="50" customFormat="1" ht="22.5" customHeight="1" x14ac:dyDescent="0.3">
      <c r="A50" s="518"/>
      <c r="B50" s="105"/>
      <c r="C50" s="238"/>
      <c r="D50" s="61"/>
      <c r="E50" s="62"/>
      <c r="F50" s="63"/>
      <c r="G50" s="221">
        <f t="shared" si="1"/>
        <v>0</v>
      </c>
      <c r="H50" s="540"/>
      <c r="I50" s="65"/>
      <c r="J50" s="66"/>
      <c r="K50" s="67"/>
    </row>
    <row r="51" spans="1:11" s="50" customFormat="1" ht="22.5" customHeight="1" x14ac:dyDescent="0.3">
      <c r="A51" s="518"/>
      <c r="B51" s="105"/>
      <c r="C51" s="238"/>
      <c r="D51" s="61"/>
      <c r="E51" s="62"/>
      <c r="F51" s="63"/>
      <c r="G51" s="221">
        <f t="shared" si="1"/>
        <v>0</v>
      </c>
      <c r="H51" s="540"/>
      <c r="I51" s="65"/>
      <c r="J51" s="66"/>
      <c r="K51" s="67"/>
    </row>
    <row r="52" spans="1:11" s="50" customFormat="1" ht="22.5" customHeight="1" x14ac:dyDescent="0.3">
      <c r="A52" s="523"/>
      <c r="B52" s="68"/>
      <c r="C52" s="239"/>
      <c r="D52" s="69"/>
      <c r="E52" s="70"/>
      <c r="F52" s="63"/>
      <c r="G52" s="221">
        <f t="shared" si="1"/>
        <v>0</v>
      </c>
      <c r="H52" s="541"/>
      <c r="I52" s="65"/>
      <c r="J52" s="66"/>
      <c r="K52" s="67"/>
    </row>
    <row r="53" spans="1:11" s="50" customFormat="1" ht="22.5" customHeight="1" x14ac:dyDescent="0.3">
      <c r="A53" s="500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39">
        <f>SUM(G53:G58)</f>
        <v>0</v>
      </c>
      <c r="I53" s="65"/>
      <c r="J53" s="66"/>
      <c r="K53" s="67"/>
    </row>
    <row r="54" spans="1:11" s="50" customFormat="1" ht="22.5" customHeight="1" x14ac:dyDescent="0.3">
      <c r="A54" s="518"/>
      <c r="B54" s="104"/>
      <c r="C54" s="237"/>
      <c r="D54" s="69"/>
      <c r="E54" s="70"/>
      <c r="F54" s="63"/>
      <c r="G54" s="221">
        <f t="shared" si="1"/>
        <v>0</v>
      </c>
      <c r="H54" s="540"/>
      <c r="I54" s="65"/>
      <c r="J54" s="66"/>
      <c r="K54" s="67"/>
    </row>
    <row r="55" spans="1:11" s="50" customFormat="1" ht="22.5" customHeight="1" x14ac:dyDescent="0.3">
      <c r="A55" s="518"/>
      <c r="B55" s="105"/>
      <c r="C55" s="238"/>
      <c r="D55" s="61"/>
      <c r="E55" s="62"/>
      <c r="F55" s="63"/>
      <c r="G55" s="221">
        <f t="shared" si="1"/>
        <v>0</v>
      </c>
      <c r="H55" s="540"/>
      <c r="I55" s="65"/>
      <c r="J55" s="66"/>
      <c r="K55" s="67"/>
    </row>
    <row r="56" spans="1:11" s="50" customFormat="1" ht="22.5" customHeight="1" x14ac:dyDescent="0.3">
      <c r="A56" s="518"/>
      <c r="B56" s="105"/>
      <c r="C56" s="238"/>
      <c r="D56" s="61"/>
      <c r="E56" s="62"/>
      <c r="F56" s="63"/>
      <c r="G56" s="221">
        <f t="shared" si="1"/>
        <v>0</v>
      </c>
      <c r="H56" s="540"/>
      <c r="I56" s="65"/>
      <c r="J56" s="66"/>
      <c r="K56" s="67"/>
    </row>
    <row r="57" spans="1:11" s="50" customFormat="1" ht="22.5" customHeight="1" x14ac:dyDescent="0.3">
      <c r="A57" s="518"/>
      <c r="B57" s="105"/>
      <c r="C57" s="238"/>
      <c r="D57" s="61"/>
      <c r="E57" s="62"/>
      <c r="F57" s="63"/>
      <c r="G57" s="221">
        <f t="shared" si="1"/>
        <v>0</v>
      </c>
      <c r="H57" s="540"/>
      <c r="I57" s="65"/>
      <c r="J57" s="66"/>
      <c r="K57" s="67"/>
    </row>
    <row r="58" spans="1:11" s="50" customFormat="1" ht="22.5" customHeight="1" x14ac:dyDescent="0.3">
      <c r="A58" s="523"/>
      <c r="B58" s="68"/>
      <c r="C58" s="239"/>
      <c r="D58" s="69"/>
      <c r="E58" s="70"/>
      <c r="F58" s="63"/>
      <c r="G58" s="221">
        <f t="shared" si="1"/>
        <v>0</v>
      </c>
      <c r="H58" s="541"/>
      <c r="I58" s="65"/>
      <c r="J58" s="66"/>
      <c r="K58" s="67"/>
    </row>
    <row r="59" spans="1:11" s="50" customFormat="1" ht="22.5" customHeight="1" x14ac:dyDescent="0.3">
      <c r="A59" s="500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39">
        <f>SUM(G59:G64)</f>
        <v>0</v>
      </c>
      <c r="I59" s="65"/>
      <c r="J59" s="66"/>
      <c r="K59" s="67"/>
    </row>
    <row r="60" spans="1:11" s="50" customFormat="1" ht="22.5" customHeight="1" x14ac:dyDescent="0.3">
      <c r="A60" s="518"/>
      <c r="B60" s="104"/>
      <c r="C60" s="237"/>
      <c r="D60" s="69"/>
      <c r="E60" s="70"/>
      <c r="F60" s="63"/>
      <c r="G60" s="221">
        <f t="shared" si="1"/>
        <v>0</v>
      </c>
      <c r="H60" s="540"/>
      <c r="I60" s="65"/>
      <c r="J60" s="66"/>
      <c r="K60" s="67"/>
    </row>
    <row r="61" spans="1:11" s="50" customFormat="1" ht="22.5" customHeight="1" x14ac:dyDescent="0.3">
      <c r="A61" s="518"/>
      <c r="B61" s="105"/>
      <c r="C61" s="238"/>
      <c r="D61" s="61"/>
      <c r="E61" s="62"/>
      <c r="F61" s="63"/>
      <c r="G61" s="221">
        <f t="shared" si="1"/>
        <v>0</v>
      </c>
      <c r="H61" s="540"/>
      <c r="I61" s="65"/>
      <c r="J61" s="66"/>
      <c r="K61" s="67"/>
    </row>
    <row r="62" spans="1:11" s="50" customFormat="1" ht="22.5" customHeight="1" x14ac:dyDescent="0.3">
      <c r="A62" s="518"/>
      <c r="B62" s="105"/>
      <c r="C62" s="238"/>
      <c r="D62" s="61"/>
      <c r="E62" s="62"/>
      <c r="F62" s="63"/>
      <c r="G62" s="221">
        <f t="shared" si="1"/>
        <v>0</v>
      </c>
      <c r="H62" s="540"/>
      <c r="I62" s="65"/>
      <c r="J62" s="66"/>
      <c r="K62" s="67"/>
    </row>
    <row r="63" spans="1:11" s="50" customFormat="1" ht="22.5" customHeight="1" x14ac:dyDescent="0.3">
      <c r="A63" s="518"/>
      <c r="B63" s="105"/>
      <c r="C63" s="238"/>
      <c r="D63" s="61"/>
      <c r="E63" s="62"/>
      <c r="F63" s="63"/>
      <c r="G63" s="221">
        <f t="shared" si="1"/>
        <v>0</v>
      </c>
      <c r="H63" s="540"/>
      <c r="I63" s="65"/>
      <c r="J63" s="66"/>
      <c r="K63" s="67"/>
    </row>
    <row r="64" spans="1:11" s="50" customFormat="1" ht="22.5" customHeight="1" x14ac:dyDescent="0.3">
      <c r="A64" s="523"/>
      <c r="B64" s="68"/>
      <c r="C64" s="239"/>
      <c r="D64" s="69"/>
      <c r="E64" s="70"/>
      <c r="F64" s="63"/>
      <c r="G64" s="221">
        <f t="shared" si="1"/>
        <v>0</v>
      </c>
      <c r="H64" s="541"/>
      <c r="I64" s="65"/>
      <c r="J64" s="66"/>
      <c r="K64" s="67"/>
    </row>
    <row r="65" spans="1:11" s="50" customFormat="1" ht="22.5" customHeight="1" x14ac:dyDescent="0.3">
      <c r="A65" s="500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39">
        <f>SUM(G65:G70)</f>
        <v>0</v>
      </c>
      <c r="I65" s="65"/>
      <c r="J65" s="66"/>
      <c r="K65" s="67"/>
    </row>
    <row r="66" spans="1:11" s="50" customFormat="1" ht="22.5" customHeight="1" x14ac:dyDescent="0.3">
      <c r="A66" s="518"/>
      <c r="B66" s="104"/>
      <c r="C66" s="237"/>
      <c r="D66" s="69"/>
      <c r="E66" s="70"/>
      <c r="F66" s="63"/>
      <c r="G66" s="221">
        <f t="shared" si="1"/>
        <v>0</v>
      </c>
      <c r="H66" s="540"/>
      <c r="I66" s="65"/>
      <c r="J66" s="66"/>
      <c r="K66" s="67"/>
    </row>
    <row r="67" spans="1:11" s="50" customFormat="1" ht="22.5" customHeight="1" x14ac:dyDescent="0.3">
      <c r="A67" s="518"/>
      <c r="B67" s="105"/>
      <c r="C67" s="238"/>
      <c r="D67" s="61"/>
      <c r="E67" s="62"/>
      <c r="F67" s="63"/>
      <c r="G67" s="221">
        <f t="shared" si="1"/>
        <v>0</v>
      </c>
      <c r="H67" s="540"/>
      <c r="I67" s="65"/>
      <c r="J67" s="66"/>
      <c r="K67" s="67"/>
    </row>
    <row r="68" spans="1:11" s="50" customFormat="1" ht="22.5" customHeight="1" x14ac:dyDescent="0.3">
      <c r="A68" s="518"/>
      <c r="B68" s="105"/>
      <c r="C68" s="238"/>
      <c r="D68" s="61"/>
      <c r="E68" s="62"/>
      <c r="F68" s="63"/>
      <c r="G68" s="221">
        <f t="shared" si="1"/>
        <v>0</v>
      </c>
      <c r="H68" s="540"/>
      <c r="I68" s="65"/>
      <c r="J68" s="66"/>
      <c r="K68" s="67"/>
    </row>
    <row r="69" spans="1:11" s="50" customFormat="1" ht="22.5" customHeight="1" x14ac:dyDescent="0.3">
      <c r="A69" s="518"/>
      <c r="B69" s="105"/>
      <c r="C69" s="238"/>
      <c r="D69" s="61"/>
      <c r="E69" s="62"/>
      <c r="F69" s="63"/>
      <c r="G69" s="221">
        <f t="shared" si="1"/>
        <v>0</v>
      </c>
      <c r="H69" s="540"/>
      <c r="I69" s="65"/>
      <c r="J69" s="66"/>
      <c r="K69" s="67"/>
    </row>
    <row r="70" spans="1:11" s="50" customFormat="1" ht="22.5" customHeight="1" x14ac:dyDescent="0.3">
      <c r="A70" s="523"/>
      <c r="B70" s="68"/>
      <c r="C70" s="239"/>
      <c r="D70" s="69"/>
      <c r="E70" s="70"/>
      <c r="F70" s="63"/>
      <c r="G70" s="221">
        <f t="shared" si="1"/>
        <v>0</v>
      </c>
      <c r="H70" s="541"/>
      <c r="I70" s="65"/>
      <c r="J70" s="66"/>
      <c r="K70" s="67"/>
    </row>
    <row r="71" spans="1:11" s="50" customFormat="1" ht="22.5" customHeight="1" x14ac:dyDescent="0.3">
      <c r="A71" s="500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39">
        <f>SUM(G71:G76)</f>
        <v>0</v>
      </c>
      <c r="I71" s="65"/>
      <c r="J71" s="66"/>
      <c r="K71" s="67"/>
    </row>
    <row r="72" spans="1:11" s="50" customFormat="1" ht="22.5" customHeight="1" x14ac:dyDescent="0.3">
      <c r="A72" s="518"/>
      <c r="B72" s="104"/>
      <c r="C72" s="237"/>
      <c r="D72" s="69"/>
      <c r="E72" s="70"/>
      <c r="F72" s="63"/>
      <c r="G72" s="221">
        <f t="shared" si="1"/>
        <v>0</v>
      </c>
      <c r="H72" s="540"/>
      <c r="I72" s="65"/>
      <c r="J72" s="66"/>
      <c r="K72" s="67"/>
    </row>
    <row r="73" spans="1:11" s="50" customFormat="1" ht="22.5" customHeight="1" x14ac:dyDescent="0.3">
      <c r="A73" s="518"/>
      <c r="B73" s="105"/>
      <c r="C73" s="238"/>
      <c r="D73" s="61"/>
      <c r="E73" s="62"/>
      <c r="F73" s="63"/>
      <c r="G73" s="221">
        <f t="shared" si="1"/>
        <v>0</v>
      </c>
      <c r="H73" s="540"/>
      <c r="I73" s="65"/>
      <c r="J73" s="66"/>
      <c r="K73" s="67"/>
    </row>
    <row r="74" spans="1:11" s="50" customFormat="1" ht="22.5" customHeight="1" x14ac:dyDescent="0.3">
      <c r="A74" s="518"/>
      <c r="B74" s="105"/>
      <c r="C74" s="238"/>
      <c r="D74" s="61"/>
      <c r="E74" s="62"/>
      <c r="F74" s="63"/>
      <c r="G74" s="221">
        <f t="shared" si="1"/>
        <v>0</v>
      </c>
      <c r="H74" s="540"/>
      <c r="I74" s="65"/>
      <c r="J74" s="66"/>
      <c r="K74" s="67"/>
    </row>
    <row r="75" spans="1:11" s="50" customFormat="1" ht="22.5" customHeight="1" x14ac:dyDescent="0.3">
      <c r="A75" s="518"/>
      <c r="B75" s="105"/>
      <c r="C75" s="238"/>
      <c r="D75" s="61"/>
      <c r="E75" s="62"/>
      <c r="F75" s="63"/>
      <c r="G75" s="221">
        <f t="shared" si="1"/>
        <v>0</v>
      </c>
      <c r="H75" s="540"/>
      <c r="I75" s="65"/>
      <c r="J75" s="66"/>
      <c r="K75" s="67"/>
    </row>
    <row r="76" spans="1:11" s="50" customFormat="1" ht="22.5" customHeight="1" x14ac:dyDescent="0.3">
      <c r="A76" s="523"/>
      <c r="B76" s="68"/>
      <c r="C76" s="239"/>
      <c r="D76" s="69"/>
      <c r="E76" s="70"/>
      <c r="F76" s="63"/>
      <c r="G76" s="221">
        <f t="shared" si="1"/>
        <v>0</v>
      </c>
      <c r="H76" s="541"/>
      <c r="I76" s="65"/>
      <c r="J76" s="66"/>
      <c r="K76" s="67"/>
    </row>
    <row r="77" spans="1:11" s="50" customFormat="1" ht="22.5" customHeight="1" x14ac:dyDescent="0.3">
      <c r="A77" s="500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39">
        <f>SUM(G77:G82)</f>
        <v>0</v>
      </c>
      <c r="I77" s="65"/>
      <c r="J77" s="66"/>
      <c r="K77" s="67"/>
    </row>
    <row r="78" spans="1:11" s="50" customFormat="1" ht="22.5" customHeight="1" x14ac:dyDescent="0.3">
      <c r="A78" s="518"/>
      <c r="B78" s="104"/>
      <c r="C78" s="237"/>
      <c r="D78" s="69"/>
      <c r="E78" s="70"/>
      <c r="F78" s="63"/>
      <c r="G78" s="221">
        <f t="shared" si="1"/>
        <v>0</v>
      </c>
      <c r="H78" s="540"/>
      <c r="I78" s="65"/>
      <c r="J78" s="66"/>
      <c r="K78" s="67"/>
    </row>
    <row r="79" spans="1:11" s="50" customFormat="1" ht="22.5" customHeight="1" x14ac:dyDescent="0.3">
      <c r="A79" s="518"/>
      <c r="B79" s="105"/>
      <c r="C79" s="238"/>
      <c r="D79" s="61"/>
      <c r="E79" s="62"/>
      <c r="F79" s="63"/>
      <c r="G79" s="221">
        <f t="shared" si="1"/>
        <v>0</v>
      </c>
      <c r="H79" s="540"/>
      <c r="I79" s="65"/>
      <c r="J79" s="66"/>
      <c r="K79" s="67"/>
    </row>
    <row r="80" spans="1:11" s="50" customFormat="1" ht="22.5" customHeight="1" x14ac:dyDescent="0.3">
      <c r="A80" s="518"/>
      <c r="B80" s="105"/>
      <c r="C80" s="238"/>
      <c r="D80" s="61"/>
      <c r="E80" s="62"/>
      <c r="F80" s="63"/>
      <c r="G80" s="221">
        <f t="shared" si="1"/>
        <v>0</v>
      </c>
      <c r="H80" s="540"/>
      <c r="I80" s="65"/>
      <c r="J80" s="66"/>
      <c r="K80" s="67"/>
    </row>
    <row r="81" spans="1:11" s="50" customFormat="1" ht="22.5" customHeight="1" x14ac:dyDescent="0.3">
      <c r="A81" s="518"/>
      <c r="B81" s="105"/>
      <c r="C81" s="238"/>
      <c r="D81" s="61"/>
      <c r="E81" s="62"/>
      <c r="F81" s="63"/>
      <c r="G81" s="221">
        <f t="shared" si="1"/>
        <v>0</v>
      </c>
      <c r="H81" s="540"/>
      <c r="I81" s="65"/>
      <c r="J81" s="66"/>
      <c r="K81" s="67"/>
    </row>
    <row r="82" spans="1:11" s="50" customFormat="1" ht="22.5" customHeight="1" x14ac:dyDescent="0.3">
      <c r="A82" s="523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41"/>
      <c r="I82" s="65"/>
      <c r="J82" s="66"/>
      <c r="K82" s="67"/>
    </row>
    <row r="83" spans="1:11" s="50" customFormat="1" ht="22.5" customHeight="1" x14ac:dyDescent="0.3">
      <c r="A83" s="500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39">
        <f>SUM(G83:G88)</f>
        <v>0</v>
      </c>
      <c r="I83" s="65"/>
      <c r="J83" s="66"/>
      <c r="K83" s="67"/>
    </row>
    <row r="84" spans="1:11" s="50" customFormat="1" ht="22.5" customHeight="1" x14ac:dyDescent="0.3">
      <c r="A84" s="518"/>
      <c r="B84" s="104"/>
      <c r="C84" s="237"/>
      <c r="D84" s="69"/>
      <c r="E84" s="70"/>
      <c r="F84" s="63"/>
      <c r="G84" s="221">
        <f t="shared" si="2"/>
        <v>0</v>
      </c>
      <c r="H84" s="540"/>
      <c r="I84" s="65"/>
      <c r="J84" s="66"/>
      <c r="K84" s="67"/>
    </row>
    <row r="85" spans="1:11" s="50" customFormat="1" ht="22.5" customHeight="1" x14ac:dyDescent="0.3">
      <c r="A85" s="518"/>
      <c r="B85" s="105"/>
      <c r="C85" s="238"/>
      <c r="D85" s="61"/>
      <c r="E85" s="62"/>
      <c r="F85" s="63"/>
      <c r="G85" s="221">
        <f t="shared" si="2"/>
        <v>0</v>
      </c>
      <c r="H85" s="540"/>
      <c r="I85" s="65"/>
      <c r="J85" s="66"/>
      <c r="K85" s="67"/>
    </row>
    <row r="86" spans="1:11" s="50" customFormat="1" ht="22.5" customHeight="1" x14ac:dyDescent="0.3">
      <c r="A86" s="518"/>
      <c r="B86" s="105"/>
      <c r="C86" s="238"/>
      <c r="D86" s="61"/>
      <c r="E86" s="62"/>
      <c r="F86" s="63"/>
      <c r="G86" s="221">
        <f t="shared" si="2"/>
        <v>0</v>
      </c>
      <c r="H86" s="540"/>
      <c r="I86" s="65"/>
      <c r="J86" s="66"/>
      <c r="K86" s="67"/>
    </row>
    <row r="87" spans="1:11" s="50" customFormat="1" ht="22.5" customHeight="1" x14ac:dyDescent="0.3">
      <c r="A87" s="518"/>
      <c r="B87" s="105"/>
      <c r="C87" s="238"/>
      <c r="D87" s="61"/>
      <c r="E87" s="62"/>
      <c r="F87" s="63"/>
      <c r="G87" s="221">
        <f t="shared" si="2"/>
        <v>0</v>
      </c>
      <c r="H87" s="540"/>
      <c r="I87" s="65"/>
      <c r="J87" s="66"/>
      <c r="K87" s="67"/>
    </row>
    <row r="88" spans="1:11" s="50" customFormat="1" ht="22.5" customHeight="1" x14ac:dyDescent="0.3">
      <c r="A88" s="523"/>
      <c r="B88" s="68"/>
      <c r="C88" s="239"/>
      <c r="D88" s="69"/>
      <c r="E88" s="70"/>
      <c r="F88" s="63"/>
      <c r="G88" s="221">
        <f t="shared" si="2"/>
        <v>0</v>
      </c>
      <c r="H88" s="541"/>
      <c r="I88" s="65"/>
      <c r="J88" s="66"/>
      <c r="K88" s="67"/>
    </row>
    <row r="89" spans="1:11" s="50" customFormat="1" ht="22.5" customHeight="1" x14ac:dyDescent="0.3">
      <c r="A89" s="500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39">
        <f>SUM(G89:G94)</f>
        <v>0</v>
      </c>
      <c r="I89" s="65"/>
      <c r="J89" s="66"/>
      <c r="K89" s="67"/>
    </row>
    <row r="90" spans="1:11" s="50" customFormat="1" ht="22.5" customHeight="1" x14ac:dyDescent="0.3">
      <c r="A90" s="518"/>
      <c r="B90" s="104"/>
      <c r="C90" s="237"/>
      <c r="D90" s="69"/>
      <c r="E90" s="70"/>
      <c r="F90" s="63"/>
      <c r="G90" s="221">
        <f t="shared" si="2"/>
        <v>0</v>
      </c>
      <c r="H90" s="540"/>
      <c r="I90" s="65"/>
      <c r="J90" s="66"/>
      <c r="K90" s="67"/>
    </row>
    <row r="91" spans="1:11" s="50" customFormat="1" ht="22.5" customHeight="1" x14ac:dyDescent="0.3">
      <c r="A91" s="518"/>
      <c r="B91" s="105"/>
      <c r="C91" s="238"/>
      <c r="D91" s="61"/>
      <c r="E91" s="62"/>
      <c r="F91" s="63"/>
      <c r="G91" s="221">
        <f t="shared" si="2"/>
        <v>0</v>
      </c>
      <c r="H91" s="540"/>
      <c r="I91" s="65"/>
      <c r="J91" s="66"/>
      <c r="K91" s="67"/>
    </row>
    <row r="92" spans="1:11" s="50" customFormat="1" ht="22.5" customHeight="1" x14ac:dyDescent="0.3">
      <c r="A92" s="518"/>
      <c r="B92" s="105"/>
      <c r="C92" s="238"/>
      <c r="D92" s="61"/>
      <c r="E92" s="62"/>
      <c r="F92" s="63"/>
      <c r="G92" s="221">
        <f t="shared" si="2"/>
        <v>0</v>
      </c>
      <c r="H92" s="540"/>
      <c r="I92" s="65"/>
      <c r="J92" s="66"/>
      <c r="K92" s="67"/>
    </row>
    <row r="93" spans="1:11" s="50" customFormat="1" ht="22.5" customHeight="1" x14ac:dyDescent="0.3">
      <c r="A93" s="518"/>
      <c r="B93" s="105"/>
      <c r="C93" s="238"/>
      <c r="D93" s="61"/>
      <c r="E93" s="62"/>
      <c r="F93" s="63"/>
      <c r="G93" s="221">
        <f t="shared" si="2"/>
        <v>0</v>
      </c>
      <c r="H93" s="540"/>
      <c r="I93" s="65"/>
      <c r="J93" s="66"/>
      <c r="K93" s="67"/>
    </row>
    <row r="94" spans="1:11" s="50" customFormat="1" ht="22.5" customHeight="1" x14ac:dyDescent="0.3">
      <c r="A94" s="523"/>
      <c r="B94" s="68"/>
      <c r="C94" s="239"/>
      <c r="D94" s="69"/>
      <c r="E94" s="70"/>
      <c r="F94" s="63"/>
      <c r="G94" s="221">
        <f t="shared" si="2"/>
        <v>0</v>
      </c>
      <c r="H94" s="541"/>
      <c r="I94" s="65"/>
      <c r="J94" s="66"/>
      <c r="K94" s="67"/>
    </row>
    <row r="95" spans="1:11" s="50" customFormat="1" ht="22.5" customHeight="1" x14ac:dyDescent="0.3">
      <c r="A95" s="500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39">
        <f>SUM(G95:G100)</f>
        <v>0</v>
      </c>
      <c r="I95" s="65"/>
      <c r="J95" s="66"/>
      <c r="K95" s="67"/>
    </row>
    <row r="96" spans="1:11" s="50" customFormat="1" ht="22.5" customHeight="1" x14ac:dyDescent="0.3">
      <c r="A96" s="518"/>
      <c r="B96" s="104"/>
      <c r="C96" s="237"/>
      <c r="D96" s="69"/>
      <c r="E96" s="70"/>
      <c r="F96" s="63"/>
      <c r="G96" s="221">
        <f t="shared" si="2"/>
        <v>0</v>
      </c>
      <c r="H96" s="540"/>
      <c r="I96" s="65"/>
      <c r="J96" s="66"/>
      <c r="K96" s="67"/>
    </row>
    <row r="97" spans="1:11" s="50" customFormat="1" ht="22.5" customHeight="1" x14ac:dyDescent="0.3">
      <c r="A97" s="518"/>
      <c r="B97" s="105"/>
      <c r="C97" s="238"/>
      <c r="D97" s="61"/>
      <c r="E97" s="62"/>
      <c r="F97" s="63"/>
      <c r="G97" s="221">
        <f t="shared" si="2"/>
        <v>0</v>
      </c>
      <c r="H97" s="540"/>
      <c r="I97" s="65"/>
      <c r="J97" s="66"/>
      <c r="K97" s="67"/>
    </row>
    <row r="98" spans="1:11" s="50" customFormat="1" ht="22.5" customHeight="1" x14ac:dyDescent="0.3">
      <c r="A98" s="518"/>
      <c r="B98" s="105"/>
      <c r="C98" s="238"/>
      <c r="D98" s="61"/>
      <c r="E98" s="62"/>
      <c r="F98" s="63"/>
      <c r="G98" s="221">
        <f t="shared" si="2"/>
        <v>0</v>
      </c>
      <c r="H98" s="540"/>
      <c r="I98" s="65"/>
      <c r="J98" s="66"/>
      <c r="K98" s="67"/>
    </row>
    <row r="99" spans="1:11" s="50" customFormat="1" ht="22.5" customHeight="1" x14ac:dyDescent="0.3">
      <c r="A99" s="518"/>
      <c r="B99" s="105"/>
      <c r="C99" s="238"/>
      <c r="D99" s="61"/>
      <c r="E99" s="62"/>
      <c r="F99" s="63"/>
      <c r="G99" s="221">
        <f t="shared" si="2"/>
        <v>0</v>
      </c>
      <c r="H99" s="540"/>
      <c r="I99" s="65"/>
      <c r="J99" s="66"/>
      <c r="K99" s="67"/>
    </row>
    <row r="100" spans="1:11" s="50" customFormat="1" ht="22.5" customHeight="1" x14ac:dyDescent="0.3">
      <c r="A100" s="523"/>
      <c r="B100" s="68"/>
      <c r="C100" s="239"/>
      <c r="D100" s="69"/>
      <c r="E100" s="70"/>
      <c r="F100" s="63"/>
      <c r="G100" s="221">
        <f t="shared" si="2"/>
        <v>0</v>
      </c>
      <c r="H100" s="541"/>
      <c r="I100" s="65"/>
      <c r="J100" s="66"/>
      <c r="K100" s="67"/>
    </row>
    <row r="101" spans="1:11" s="50" customFormat="1" ht="22.5" customHeight="1" x14ac:dyDescent="0.3">
      <c r="A101" s="500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39">
        <f>SUM(G101:G106)</f>
        <v>0</v>
      </c>
      <c r="I101" s="65"/>
      <c r="J101" s="66"/>
      <c r="K101" s="67"/>
    </row>
    <row r="102" spans="1:11" s="50" customFormat="1" ht="22.5" customHeight="1" x14ac:dyDescent="0.3">
      <c r="A102" s="518"/>
      <c r="B102" s="104"/>
      <c r="C102" s="237"/>
      <c r="D102" s="69"/>
      <c r="E102" s="70"/>
      <c r="F102" s="63"/>
      <c r="G102" s="221">
        <f t="shared" si="2"/>
        <v>0</v>
      </c>
      <c r="H102" s="540"/>
      <c r="I102" s="65"/>
      <c r="J102" s="66"/>
      <c r="K102" s="67"/>
    </row>
    <row r="103" spans="1:11" s="50" customFormat="1" ht="22.5" customHeight="1" x14ac:dyDescent="0.3">
      <c r="A103" s="518"/>
      <c r="B103" s="105"/>
      <c r="C103" s="238"/>
      <c r="D103" s="61"/>
      <c r="E103" s="62"/>
      <c r="F103" s="63"/>
      <c r="G103" s="221">
        <f t="shared" si="2"/>
        <v>0</v>
      </c>
      <c r="H103" s="540"/>
      <c r="I103" s="65"/>
      <c r="J103" s="66"/>
      <c r="K103" s="67"/>
    </row>
    <row r="104" spans="1:11" s="50" customFormat="1" ht="22.5" customHeight="1" x14ac:dyDescent="0.3">
      <c r="A104" s="518"/>
      <c r="B104" s="105"/>
      <c r="C104" s="238"/>
      <c r="D104" s="61"/>
      <c r="E104" s="62"/>
      <c r="F104" s="63"/>
      <c r="G104" s="221">
        <f t="shared" si="2"/>
        <v>0</v>
      </c>
      <c r="H104" s="540"/>
      <c r="I104" s="65"/>
      <c r="J104" s="66"/>
      <c r="K104" s="67"/>
    </row>
    <row r="105" spans="1:11" s="50" customFormat="1" ht="22.5" customHeight="1" x14ac:dyDescent="0.3">
      <c r="A105" s="518"/>
      <c r="B105" s="105"/>
      <c r="C105" s="238"/>
      <c r="D105" s="61"/>
      <c r="E105" s="62"/>
      <c r="F105" s="63"/>
      <c r="G105" s="221">
        <f t="shared" si="2"/>
        <v>0</v>
      </c>
      <c r="H105" s="540"/>
      <c r="I105" s="65"/>
      <c r="J105" s="66"/>
      <c r="K105" s="67"/>
    </row>
    <row r="106" spans="1:11" s="50" customFormat="1" ht="22.5" customHeight="1" x14ac:dyDescent="0.3">
      <c r="A106" s="523"/>
      <c r="B106" s="68"/>
      <c r="C106" s="239"/>
      <c r="D106" s="69"/>
      <c r="E106" s="70"/>
      <c r="F106" s="63"/>
      <c r="G106" s="221">
        <f t="shared" si="2"/>
        <v>0</v>
      </c>
      <c r="H106" s="541"/>
      <c r="I106" s="65"/>
      <c r="J106" s="66"/>
      <c r="K106" s="67"/>
    </row>
    <row r="107" spans="1:11" s="50" customFormat="1" ht="22.5" customHeight="1" x14ac:dyDescent="0.3">
      <c r="A107" s="500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39">
        <f>SUM(G107:G112)</f>
        <v>0</v>
      </c>
      <c r="I107" s="65"/>
      <c r="J107" s="66"/>
      <c r="K107" s="67"/>
    </row>
    <row r="108" spans="1:11" s="50" customFormat="1" ht="22.5" customHeight="1" x14ac:dyDescent="0.3">
      <c r="A108" s="518"/>
      <c r="B108" s="104"/>
      <c r="C108" s="237"/>
      <c r="D108" s="69"/>
      <c r="E108" s="70"/>
      <c r="F108" s="63"/>
      <c r="G108" s="221">
        <f t="shared" si="2"/>
        <v>0</v>
      </c>
      <c r="H108" s="540"/>
      <c r="I108" s="65"/>
      <c r="J108" s="66"/>
      <c r="K108" s="67"/>
    </row>
    <row r="109" spans="1:11" s="50" customFormat="1" ht="22.5" customHeight="1" x14ac:dyDescent="0.3">
      <c r="A109" s="518"/>
      <c r="B109" s="105"/>
      <c r="C109" s="238"/>
      <c r="D109" s="61"/>
      <c r="E109" s="62"/>
      <c r="F109" s="63"/>
      <c r="G109" s="221">
        <f t="shared" si="2"/>
        <v>0</v>
      </c>
      <c r="H109" s="540"/>
      <c r="I109" s="65"/>
      <c r="J109" s="66"/>
      <c r="K109" s="67"/>
    </row>
    <row r="110" spans="1:11" s="50" customFormat="1" ht="22.5" customHeight="1" x14ac:dyDescent="0.3">
      <c r="A110" s="518"/>
      <c r="B110" s="105"/>
      <c r="C110" s="238"/>
      <c r="D110" s="61"/>
      <c r="E110" s="62"/>
      <c r="F110" s="63"/>
      <c r="G110" s="221">
        <f t="shared" si="2"/>
        <v>0</v>
      </c>
      <c r="H110" s="540"/>
      <c r="I110" s="65"/>
      <c r="J110" s="66"/>
      <c r="K110" s="67"/>
    </row>
    <row r="111" spans="1:11" s="50" customFormat="1" ht="22.5" customHeight="1" x14ac:dyDescent="0.3">
      <c r="A111" s="518"/>
      <c r="B111" s="105"/>
      <c r="C111" s="238"/>
      <c r="D111" s="61"/>
      <c r="E111" s="62"/>
      <c r="F111" s="63"/>
      <c r="G111" s="221">
        <f t="shared" si="2"/>
        <v>0</v>
      </c>
      <c r="H111" s="540"/>
      <c r="I111" s="65"/>
      <c r="J111" s="66"/>
      <c r="K111" s="67"/>
    </row>
    <row r="112" spans="1:11" s="50" customFormat="1" ht="22.5" customHeight="1" x14ac:dyDescent="0.3">
      <c r="A112" s="523"/>
      <c r="B112" s="68"/>
      <c r="C112" s="239"/>
      <c r="D112" s="69"/>
      <c r="E112" s="70"/>
      <c r="F112" s="63"/>
      <c r="G112" s="221">
        <f t="shared" si="2"/>
        <v>0</v>
      </c>
      <c r="H112" s="541"/>
      <c r="I112" s="65"/>
      <c r="J112" s="66"/>
      <c r="K112" s="67"/>
    </row>
    <row r="113" spans="1:11" s="50" customFormat="1" ht="22.5" customHeight="1" x14ac:dyDescent="0.3">
      <c r="A113" s="500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39">
        <f>SUM(G113:G118)</f>
        <v>0</v>
      </c>
      <c r="I113" s="65"/>
      <c r="J113" s="66"/>
      <c r="K113" s="67"/>
    </row>
    <row r="114" spans="1:11" s="50" customFormat="1" ht="22.5" customHeight="1" x14ac:dyDescent="0.3">
      <c r="A114" s="518"/>
      <c r="B114" s="104"/>
      <c r="C114" s="237"/>
      <c r="D114" s="69"/>
      <c r="E114" s="70"/>
      <c r="F114" s="63"/>
      <c r="G114" s="221">
        <f t="shared" si="2"/>
        <v>0</v>
      </c>
      <c r="H114" s="540"/>
      <c r="I114" s="65"/>
      <c r="J114" s="66"/>
      <c r="K114" s="67"/>
    </row>
    <row r="115" spans="1:11" s="50" customFormat="1" ht="22.5" customHeight="1" x14ac:dyDescent="0.3">
      <c r="A115" s="518"/>
      <c r="B115" s="105"/>
      <c r="C115" s="238"/>
      <c r="D115" s="61"/>
      <c r="E115" s="62"/>
      <c r="F115" s="63"/>
      <c r="G115" s="221">
        <f t="shared" si="2"/>
        <v>0</v>
      </c>
      <c r="H115" s="540"/>
      <c r="I115" s="65"/>
      <c r="J115" s="66"/>
      <c r="K115" s="67"/>
    </row>
    <row r="116" spans="1:11" s="50" customFormat="1" ht="22.5" customHeight="1" x14ac:dyDescent="0.3">
      <c r="A116" s="518"/>
      <c r="B116" s="105"/>
      <c r="C116" s="238"/>
      <c r="D116" s="61"/>
      <c r="E116" s="62"/>
      <c r="F116" s="63"/>
      <c r="G116" s="221">
        <f t="shared" si="2"/>
        <v>0</v>
      </c>
      <c r="H116" s="540"/>
      <c r="I116" s="65"/>
      <c r="J116" s="66"/>
      <c r="K116" s="67"/>
    </row>
    <row r="117" spans="1:11" s="50" customFormat="1" ht="22.5" customHeight="1" x14ac:dyDescent="0.3">
      <c r="A117" s="518"/>
      <c r="B117" s="105"/>
      <c r="C117" s="238"/>
      <c r="D117" s="61"/>
      <c r="E117" s="62"/>
      <c r="F117" s="63"/>
      <c r="G117" s="221">
        <f t="shared" si="2"/>
        <v>0</v>
      </c>
      <c r="H117" s="540"/>
      <c r="I117" s="65"/>
      <c r="J117" s="66"/>
      <c r="K117" s="67"/>
    </row>
    <row r="118" spans="1:11" s="50" customFormat="1" ht="22.5" customHeight="1" x14ac:dyDescent="0.3">
      <c r="A118" s="523"/>
      <c r="B118" s="68"/>
      <c r="C118" s="239"/>
      <c r="D118" s="69"/>
      <c r="E118" s="70"/>
      <c r="F118" s="63"/>
      <c r="G118" s="221">
        <f t="shared" si="2"/>
        <v>0</v>
      </c>
      <c r="H118" s="541"/>
      <c r="I118" s="65"/>
      <c r="J118" s="66"/>
      <c r="K118" s="67"/>
    </row>
    <row r="119" spans="1:11" s="50" customFormat="1" ht="22.5" customHeight="1" x14ac:dyDescent="0.3">
      <c r="A119" s="500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39">
        <f>SUM(G119:G124)</f>
        <v>0</v>
      </c>
      <c r="I119" s="65"/>
      <c r="J119" s="66"/>
      <c r="K119" s="67"/>
    </row>
    <row r="120" spans="1:11" s="50" customFormat="1" ht="22.5" customHeight="1" x14ac:dyDescent="0.3">
      <c r="A120" s="518"/>
      <c r="B120" s="104"/>
      <c r="C120" s="237"/>
      <c r="D120" s="69"/>
      <c r="E120" s="70"/>
      <c r="F120" s="63"/>
      <c r="G120" s="221">
        <f t="shared" si="2"/>
        <v>0</v>
      </c>
      <c r="H120" s="540"/>
      <c r="I120" s="65"/>
      <c r="J120" s="66"/>
      <c r="K120" s="67"/>
    </row>
    <row r="121" spans="1:11" s="50" customFormat="1" ht="22.5" customHeight="1" x14ac:dyDescent="0.3">
      <c r="A121" s="518"/>
      <c r="B121" s="105"/>
      <c r="C121" s="238"/>
      <c r="D121" s="61"/>
      <c r="E121" s="62"/>
      <c r="F121" s="63"/>
      <c r="G121" s="221">
        <f t="shared" si="2"/>
        <v>0</v>
      </c>
      <c r="H121" s="540"/>
      <c r="I121" s="65"/>
      <c r="J121" s="66"/>
      <c r="K121" s="67"/>
    </row>
    <row r="122" spans="1:11" s="50" customFormat="1" ht="22.5" customHeight="1" x14ac:dyDescent="0.3">
      <c r="A122" s="518"/>
      <c r="B122" s="105"/>
      <c r="C122" s="238"/>
      <c r="D122" s="61"/>
      <c r="E122" s="62"/>
      <c r="F122" s="63"/>
      <c r="G122" s="221">
        <f t="shared" si="2"/>
        <v>0</v>
      </c>
      <c r="H122" s="540"/>
      <c r="I122" s="65"/>
      <c r="J122" s="66"/>
      <c r="K122" s="67"/>
    </row>
    <row r="123" spans="1:11" s="50" customFormat="1" ht="22.5" customHeight="1" x14ac:dyDescent="0.3">
      <c r="A123" s="518"/>
      <c r="B123" s="105"/>
      <c r="C123" s="238"/>
      <c r="D123" s="61"/>
      <c r="E123" s="62"/>
      <c r="F123" s="63"/>
      <c r="G123" s="221">
        <f t="shared" si="2"/>
        <v>0</v>
      </c>
      <c r="H123" s="540"/>
      <c r="I123" s="65"/>
      <c r="J123" s="66"/>
      <c r="K123" s="67"/>
    </row>
    <row r="124" spans="1:11" s="50" customFormat="1" ht="22.5" customHeight="1" x14ac:dyDescent="0.3">
      <c r="A124" s="523"/>
      <c r="B124" s="68"/>
      <c r="C124" s="239"/>
      <c r="D124" s="69"/>
      <c r="E124" s="70"/>
      <c r="F124" s="63"/>
      <c r="G124" s="221">
        <f t="shared" si="2"/>
        <v>0</v>
      </c>
      <c r="H124" s="541"/>
      <c r="I124" s="65"/>
      <c r="J124" s="66"/>
      <c r="K124" s="67"/>
    </row>
    <row r="125" spans="1:11" s="50" customFormat="1" ht="22.5" customHeight="1" x14ac:dyDescent="0.3">
      <c r="A125" s="500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39">
        <f>SUM(G125:G130)</f>
        <v>0</v>
      </c>
      <c r="I125" s="65"/>
      <c r="J125" s="66"/>
      <c r="K125" s="67"/>
    </row>
    <row r="126" spans="1:11" s="50" customFormat="1" ht="22.5" customHeight="1" x14ac:dyDescent="0.3">
      <c r="A126" s="518"/>
      <c r="B126" s="104"/>
      <c r="C126" s="237"/>
      <c r="D126" s="69"/>
      <c r="E126" s="70"/>
      <c r="F126" s="63"/>
      <c r="G126" s="221">
        <f t="shared" si="2"/>
        <v>0</v>
      </c>
      <c r="H126" s="540"/>
      <c r="I126" s="65"/>
      <c r="J126" s="66"/>
      <c r="K126" s="67"/>
    </row>
    <row r="127" spans="1:11" s="50" customFormat="1" ht="22.5" customHeight="1" x14ac:dyDescent="0.3">
      <c r="A127" s="518"/>
      <c r="B127" s="105"/>
      <c r="C127" s="238"/>
      <c r="D127" s="61"/>
      <c r="E127" s="62"/>
      <c r="F127" s="63"/>
      <c r="G127" s="221">
        <f t="shared" si="2"/>
        <v>0</v>
      </c>
      <c r="H127" s="540"/>
      <c r="I127" s="65"/>
      <c r="J127" s="66"/>
      <c r="K127" s="67"/>
    </row>
    <row r="128" spans="1:11" s="50" customFormat="1" ht="22.5" customHeight="1" x14ac:dyDescent="0.3">
      <c r="A128" s="518"/>
      <c r="B128" s="105"/>
      <c r="C128" s="238"/>
      <c r="D128" s="61"/>
      <c r="E128" s="62"/>
      <c r="F128" s="63"/>
      <c r="G128" s="221">
        <f t="shared" si="2"/>
        <v>0</v>
      </c>
      <c r="H128" s="540"/>
      <c r="I128" s="65"/>
      <c r="J128" s="66"/>
      <c r="K128" s="67"/>
    </row>
    <row r="129" spans="1:11" s="50" customFormat="1" ht="22.5" customHeight="1" x14ac:dyDescent="0.3">
      <c r="A129" s="518"/>
      <c r="B129" s="105"/>
      <c r="C129" s="238"/>
      <c r="D129" s="61"/>
      <c r="E129" s="62"/>
      <c r="F129" s="63"/>
      <c r="G129" s="221">
        <f t="shared" si="2"/>
        <v>0</v>
      </c>
      <c r="H129" s="540"/>
      <c r="I129" s="65"/>
      <c r="J129" s="66"/>
      <c r="K129" s="67"/>
    </row>
    <row r="130" spans="1:11" s="50" customFormat="1" ht="22.5" customHeight="1" x14ac:dyDescent="0.3">
      <c r="A130" s="523"/>
      <c r="B130" s="68"/>
      <c r="C130" s="239"/>
      <c r="D130" s="69"/>
      <c r="E130" s="70"/>
      <c r="F130" s="63"/>
      <c r="G130" s="221">
        <f t="shared" si="2"/>
        <v>0</v>
      </c>
      <c r="H130" s="541"/>
      <c r="I130" s="65"/>
      <c r="J130" s="66"/>
      <c r="K130" s="67"/>
    </row>
    <row r="131" spans="1:11" s="50" customFormat="1" ht="22.5" customHeight="1" x14ac:dyDescent="0.3">
      <c r="A131" s="500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39">
        <f>SUM(G131:G136)</f>
        <v>0</v>
      </c>
      <c r="I131" s="65"/>
      <c r="J131" s="66"/>
      <c r="K131" s="67"/>
    </row>
    <row r="132" spans="1:11" s="50" customFormat="1" ht="22.5" customHeight="1" x14ac:dyDescent="0.3">
      <c r="A132" s="518"/>
      <c r="B132" s="104"/>
      <c r="C132" s="237"/>
      <c r="D132" s="69"/>
      <c r="E132" s="70"/>
      <c r="F132" s="63"/>
      <c r="G132" s="221">
        <f t="shared" si="2"/>
        <v>0</v>
      </c>
      <c r="H132" s="540"/>
      <c r="I132" s="65"/>
      <c r="J132" s="66"/>
      <c r="K132" s="67"/>
    </row>
    <row r="133" spans="1:11" s="50" customFormat="1" ht="22.5" customHeight="1" x14ac:dyDescent="0.3">
      <c r="A133" s="518"/>
      <c r="B133" s="105"/>
      <c r="C133" s="238"/>
      <c r="D133" s="61"/>
      <c r="E133" s="62"/>
      <c r="F133" s="63"/>
      <c r="G133" s="221">
        <f t="shared" si="2"/>
        <v>0</v>
      </c>
      <c r="H133" s="540"/>
      <c r="I133" s="65"/>
      <c r="J133" s="66"/>
      <c r="K133" s="67"/>
    </row>
    <row r="134" spans="1:11" s="50" customFormat="1" ht="22.5" customHeight="1" x14ac:dyDescent="0.3">
      <c r="A134" s="518"/>
      <c r="B134" s="105"/>
      <c r="C134" s="238"/>
      <c r="D134" s="61"/>
      <c r="E134" s="62"/>
      <c r="F134" s="63"/>
      <c r="G134" s="221">
        <f t="shared" si="2"/>
        <v>0</v>
      </c>
      <c r="H134" s="540"/>
      <c r="I134" s="65"/>
      <c r="J134" s="66"/>
      <c r="K134" s="67"/>
    </row>
    <row r="135" spans="1:11" s="50" customFormat="1" ht="22.5" customHeight="1" x14ac:dyDescent="0.3">
      <c r="A135" s="518"/>
      <c r="B135" s="105"/>
      <c r="C135" s="238"/>
      <c r="D135" s="61"/>
      <c r="E135" s="62"/>
      <c r="F135" s="63"/>
      <c r="G135" s="221">
        <f t="shared" si="2"/>
        <v>0</v>
      </c>
      <c r="H135" s="540"/>
      <c r="I135" s="65"/>
      <c r="J135" s="66"/>
      <c r="K135" s="67"/>
    </row>
    <row r="136" spans="1:11" s="50" customFormat="1" ht="22.5" customHeight="1" x14ac:dyDescent="0.3">
      <c r="A136" s="523"/>
      <c r="B136" s="68"/>
      <c r="C136" s="239"/>
      <c r="D136" s="69"/>
      <c r="E136" s="70"/>
      <c r="F136" s="63"/>
      <c r="G136" s="221">
        <f t="shared" si="2"/>
        <v>0</v>
      </c>
      <c r="H136" s="541"/>
      <c r="I136" s="65"/>
      <c r="J136" s="66"/>
      <c r="K136" s="67"/>
    </row>
    <row r="137" spans="1:11" s="50" customFormat="1" ht="22.5" customHeight="1" x14ac:dyDescent="0.3">
      <c r="A137" s="500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39">
        <f>SUM(G137:G142)</f>
        <v>0</v>
      </c>
      <c r="I137" s="65"/>
      <c r="J137" s="66"/>
      <c r="K137" s="67"/>
    </row>
    <row r="138" spans="1:11" s="50" customFormat="1" ht="22.5" customHeight="1" x14ac:dyDescent="0.3">
      <c r="A138" s="518"/>
      <c r="B138" s="104"/>
      <c r="C138" s="237"/>
      <c r="D138" s="69"/>
      <c r="E138" s="70"/>
      <c r="F138" s="63"/>
      <c r="G138" s="221">
        <f t="shared" si="2"/>
        <v>0</v>
      </c>
      <c r="H138" s="540"/>
      <c r="I138" s="65"/>
      <c r="J138" s="66"/>
      <c r="K138" s="67"/>
    </row>
    <row r="139" spans="1:11" s="50" customFormat="1" ht="22.5" customHeight="1" x14ac:dyDescent="0.3">
      <c r="A139" s="518"/>
      <c r="B139" s="105"/>
      <c r="C139" s="238"/>
      <c r="D139" s="61"/>
      <c r="E139" s="62"/>
      <c r="F139" s="63"/>
      <c r="G139" s="221">
        <f t="shared" si="2"/>
        <v>0</v>
      </c>
      <c r="H139" s="540"/>
      <c r="I139" s="65"/>
      <c r="J139" s="66"/>
      <c r="K139" s="67"/>
    </row>
    <row r="140" spans="1:11" s="50" customFormat="1" ht="22.5" customHeight="1" x14ac:dyDescent="0.3">
      <c r="A140" s="518"/>
      <c r="B140" s="105"/>
      <c r="C140" s="238"/>
      <c r="D140" s="61"/>
      <c r="E140" s="62"/>
      <c r="F140" s="63"/>
      <c r="G140" s="221">
        <f t="shared" si="2"/>
        <v>0</v>
      </c>
      <c r="H140" s="540"/>
      <c r="I140" s="65"/>
      <c r="J140" s="66"/>
      <c r="K140" s="67"/>
    </row>
    <row r="141" spans="1:11" s="50" customFormat="1" ht="22.5" customHeight="1" x14ac:dyDescent="0.3">
      <c r="A141" s="518"/>
      <c r="B141" s="105"/>
      <c r="C141" s="238"/>
      <c r="D141" s="61"/>
      <c r="E141" s="62"/>
      <c r="F141" s="63"/>
      <c r="G141" s="221">
        <f t="shared" si="2"/>
        <v>0</v>
      </c>
      <c r="H141" s="540"/>
      <c r="I141" s="65"/>
      <c r="J141" s="66"/>
      <c r="K141" s="67"/>
    </row>
    <row r="142" spans="1:11" s="50" customFormat="1" ht="22.5" customHeight="1" x14ac:dyDescent="0.3">
      <c r="A142" s="523"/>
      <c r="B142" s="68"/>
      <c r="C142" s="239"/>
      <c r="D142" s="69"/>
      <c r="E142" s="70"/>
      <c r="F142" s="63"/>
      <c r="G142" s="221">
        <f t="shared" si="2"/>
        <v>0</v>
      </c>
      <c r="H142" s="541"/>
      <c r="I142" s="65"/>
      <c r="J142" s="66"/>
      <c r="K142" s="67"/>
    </row>
    <row r="143" spans="1:11" s="50" customFormat="1" ht="22.5" customHeight="1" x14ac:dyDescent="0.3">
      <c r="A143" s="500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39">
        <f>SUM(G143:G148)</f>
        <v>0</v>
      </c>
      <c r="I143" s="65"/>
      <c r="J143" s="66"/>
      <c r="K143" s="67"/>
    </row>
    <row r="144" spans="1:11" s="50" customFormat="1" ht="22.5" customHeight="1" x14ac:dyDescent="0.3">
      <c r="A144" s="518"/>
      <c r="B144" s="104"/>
      <c r="C144" s="237"/>
      <c r="D144" s="69"/>
      <c r="E144" s="70"/>
      <c r="F144" s="63"/>
      <c r="G144" s="221">
        <f t="shared" si="2"/>
        <v>0</v>
      </c>
      <c r="H144" s="540"/>
      <c r="I144" s="65"/>
      <c r="J144" s="66"/>
      <c r="K144" s="67"/>
    </row>
    <row r="145" spans="1:11" s="50" customFormat="1" ht="22.5" customHeight="1" x14ac:dyDescent="0.3">
      <c r="A145" s="518"/>
      <c r="B145" s="105"/>
      <c r="C145" s="238"/>
      <c r="D145" s="61"/>
      <c r="E145" s="62"/>
      <c r="F145" s="63"/>
      <c r="G145" s="221">
        <f t="shared" si="2"/>
        <v>0</v>
      </c>
      <c r="H145" s="540"/>
      <c r="I145" s="65"/>
      <c r="J145" s="66"/>
      <c r="K145" s="67"/>
    </row>
    <row r="146" spans="1:11" s="50" customFormat="1" ht="22.5" customHeight="1" x14ac:dyDescent="0.3">
      <c r="A146" s="518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40"/>
      <c r="I146" s="65"/>
      <c r="J146" s="66"/>
      <c r="K146" s="67"/>
    </row>
    <row r="147" spans="1:11" s="50" customFormat="1" ht="22.5" customHeight="1" x14ac:dyDescent="0.3">
      <c r="A147" s="518"/>
      <c r="B147" s="105"/>
      <c r="C147" s="238"/>
      <c r="D147" s="61"/>
      <c r="E147" s="62"/>
      <c r="F147" s="63"/>
      <c r="G147" s="221">
        <f t="shared" si="3"/>
        <v>0</v>
      </c>
      <c r="H147" s="540"/>
      <c r="I147" s="65"/>
      <c r="J147" s="66"/>
      <c r="K147" s="67"/>
    </row>
    <row r="148" spans="1:11" s="50" customFormat="1" ht="22.5" customHeight="1" x14ac:dyDescent="0.3">
      <c r="A148" s="523"/>
      <c r="B148" s="68"/>
      <c r="C148" s="239"/>
      <c r="D148" s="69"/>
      <c r="E148" s="70"/>
      <c r="F148" s="63"/>
      <c r="G148" s="221">
        <f t="shared" si="3"/>
        <v>0</v>
      </c>
      <c r="H148" s="541"/>
      <c r="I148" s="65"/>
      <c r="J148" s="66"/>
      <c r="K148" s="67"/>
    </row>
    <row r="149" spans="1:11" s="50" customFormat="1" ht="22.5" customHeight="1" x14ac:dyDescent="0.3">
      <c r="A149" s="500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39">
        <f>SUM(G149:G154)</f>
        <v>0</v>
      </c>
      <c r="I149" s="65"/>
      <c r="J149" s="66"/>
      <c r="K149" s="67"/>
    </row>
    <row r="150" spans="1:11" s="50" customFormat="1" ht="22.5" customHeight="1" x14ac:dyDescent="0.3">
      <c r="A150" s="518"/>
      <c r="B150" s="104"/>
      <c r="C150" s="237"/>
      <c r="D150" s="69"/>
      <c r="E150" s="70"/>
      <c r="F150" s="63"/>
      <c r="G150" s="221">
        <f t="shared" si="3"/>
        <v>0</v>
      </c>
      <c r="H150" s="540"/>
      <c r="I150" s="65"/>
      <c r="J150" s="66"/>
      <c r="K150" s="67"/>
    </row>
    <row r="151" spans="1:11" s="50" customFormat="1" ht="22.5" customHeight="1" x14ac:dyDescent="0.3">
      <c r="A151" s="518"/>
      <c r="B151" s="105"/>
      <c r="C151" s="238"/>
      <c r="D151" s="61"/>
      <c r="E151" s="62"/>
      <c r="F151" s="63"/>
      <c r="G151" s="221">
        <f t="shared" si="3"/>
        <v>0</v>
      </c>
      <c r="H151" s="540"/>
      <c r="I151" s="65"/>
      <c r="J151" s="66"/>
      <c r="K151" s="67"/>
    </row>
    <row r="152" spans="1:11" s="50" customFormat="1" ht="22.5" customHeight="1" x14ac:dyDescent="0.3">
      <c r="A152" s="518"/>
      <c r="B152" s="105"/>
      <c r="C152" s="238"/>
      <c r="D152" s="61"/>
      <c r="E152" s="62"/>
      <c r="F152" s="63"/>
      <c r="G152" s="221">
        <f t="shared" si="3"/>
        <v>0</v>
      </c>
      <c r="H152" s="540"/>
      <c r="I152" s="65"/>
      <c r="J152" s="66"/>
      <c r="K152" s="67"/>
    </row>
    <row r="153" spans="1:11" s="50" customFormat="1" ht="22.5" customHeight="1" x14ac:dyDescent="0.3">
      <c r="A153" s="518"/>
      <c r="B153" s="105"/>
      <c r="C153" s="238"/>
      <c r="D153" s="61"/>
      <c r="E153" s="62"/>
      <c r="F153" s="63"/>
      <c r="G153" s="221">
        <f t="shared" si="3"/>
        <v>0</v>
      </c>
      <c r="H153" s="540"/>
      <c r="I153" s="65"/>
      <c r="J153" s="66"/>
      <c r="K153" s="67"/>
    </row>
    <row r="154" spans="1:11" s="50" customFormat="1" ht="22.5" customHeight="1" x14ac:dyDescent="0.3">
      <c r="A154" s="523"/>
      <c r="B154" s="68"/>
      <c r="C154" s="239"/>
      <c r="D154" s="69"/>
      <c r="E154" s="70"/>
      <c r="F154" s="63"/>
      <c r="G154" s="221">
        <f t="shared" si="3"/>
        <v>0</v>
      </c>
      <c r="H154" s="541"/>
      <c r="I154" s="65"/>
      <c r="J154" s="66"/>
      <c r="K154" s="67"/>
    </row>
    <row r="155" spans="1:11" s="50" customFormat="1" ht="22.5" customHeight="1" x14ac:dyDescent="0.3">
      <c r="A155" s="500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39">
        <f>SUM(G155:G160)</f>
        <v>0</v>
      </c>
      <c r="I155" s="65"/>
      <c r="J155" s="66"/>
      <c r="K155" s="67"/>
    </row>
    <row r="156" spans="1:11" s="50" customFormat="1" ht="22.5" customHeight="1" x14ac:dyDescent="0.3">
      <c r="A156" s="518"/>
      <c r="B156" s="104"/>
      <c r="C156" s="237"/>
      <c r="D156" s="69"/>
      <c r="E156" s="70"/>
      <c r="F156" s="63"/>
      <c r="G156" s="221">
        <f t="shared" si="3"/>
        <v>0</v>
      </c>
      <c r="H156" s="540"/>
      <c r="I156" s="65"/>
      <c r="J156" s="66"/>
      <c r="K156" s="67"/>
    </row>
    <row r="157" spans="1:11" s="50" customFormat="1" ht="22.5" customHeight="1" x14ac:dyDescent="0.3">
      <c r="A157" s="518"/>
      <c r="B157" s="105"/>
      <c r="C157" s="238"/>
      <c r="D157" s="61"/>
      <c r="E157" s="62"/>
      <c r="F157" s="63"/>
      <c r="G157" s="221">
        <f t="shared" si="3"/>
        <v>0</v>
      </c>
      <c r="H157" s="540"/>
      <c r="I157" s="65"/>
      <c r="J157" s="66"/>
      <c r="K157" s="67"/>
    </row>
    <row r="158" spans="1:11" s="50" customFormat="1" ht="22.5" customHeight="1" x14ac:dyDescent="0.3">
      <c r="A158" s="518"/>
      <c r="B158" s="105"/>
      <c r="C158" s="238"/>
      <c r="D158" s="61"/>
      <c r="E158" s="62"/>
      <c r="F158" s="63"/>
      <c r="G158" s="221">
        <f t="shared" si="3"/>
        <v>0</v>
      </c>
      <c r="H158" s="540"/>
      <c r="I158" s="65"/>
      <c r="J158" s="66"/>
      <c r="K158" s="67"/>
    </row>
    <row r="159" spans="1:11" s="50" customFormat="1" ht="22.5" customHeight="1" x14ac:dyDescent="0.3">
      <c r="A159" s="518"/>
      <c r="B159" s="105"/>
      <c r="C159" s="238"/>
      <c r="D159" s="61"/>
      <c r="E159" s="62"/>
      <c r="F159" s="63"/>
      <c r="G159" s="221">
        <f t="shared" si="3"/>
        <v>0</v>
      </c>
      <c r="H159" s="540"/>
      <c r="I159" s="65"/>
      <c r="J159" s="66"/>
      <c r="K159" s="67"/>
    </row>
    <row r="160" spans="1:11" s="50" customFormat="1" ht="22.5" customHeight="1" x14ac:dyDescent="0.3">
      <c r="A160" s="523"/>
      <c r="B160" s="68"/>
      <c r="C160" s="239"/>
      <c r="D160" s="69"/>
      <c r="E160" s="70"/>
      <c r="F160" s="63"/>
      <c r="G160" s="221">
        <f t="shared" si="3"/>
        <v>0</v>
      </c>
      <c r="H160" s="541"/>
      <c r="I160" s="65"/>
      <c r="J160" s="66"/>
      <c r="K160" s="67"/>
    </row>
    <row r="161" spans="1:11" s="50" customFormat="1" ht="22.5" customHeight="1" x14ac:dyDescent="0.3">
      <c r="A161" s="500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39">
        <f>SUM(G161:G166)</f>
        <v>0</v>
      </c>
      <c r="I161" s="65"/>
      <c r="J161" s="66"/>
      <c r="K161" s="67"/>
    </row>
    <row r="162" spans="1:11" s="50" customFormat="1" ht="22.5" customHeight="1" x14ac:dyDescent="0.3">
      <c r="A162" s="518"/>
      <c r="B162" s="104"/>
      <c r="C162" s="237"/>
      <c r="D162" s="69"/>
      <c r="E162" s="70"/>
      <c r="F162" s="63"/>
      <c r="G162" s="221">
        <f t="shared" si="3"/>
        <v>0</v>
      </c>
      <c r="H162" s="540"/>
      <c r="I162" s="65"/>
      <c r="J162" s="66"/>
      <c r="K162" s="67"/>
    </row>
    <row r="163" spans="1:11" s="50" customFormat="1" ht="22.5" customHeight="1" x14ac:dyDescent="0.3">
      <c r="A163" s="518"/>
      <c r="B163" s="105"/>
      <c r="C163" s="238"/>
      <c r="D163" s="61"/>
      <c r="E163" s="62"/>
      <c r="F163" s="63"/>
      <c r="G163" s="221">
        <f t="shared" si="3"/>
        <v>0</v>
      </c>
      <c r="H163" s="540"/>
      <c r="I163" s="65"/>
      <c r="J163" s="66"/>
      <c r="K163" s="67"/>
    </row>
    <row r="164" spans="1:11" s="50" customFormat="1" ht="22.5" customHeight="1" x14ac:dyDescent="0.3">
      <c r="A164" s="518"/>
      <c r="B164" s="105"/>
      <c r="C164" s="238"/>
      <c r="D164" s="61"/>
      <c r="E164" s="62"/>
      <c r="F164" s="63"/>
      <c r="G164" s="221">
        <f t="shared" si="3"/>
        <v>0</v>
      </c>
      <c r="H164" s="540"/>
      <c r="I164" s="65"/>
      <c r="J164" s="66"/>
      <c r="K164" s="67"/>
    </row>
    <row r="165" spans="1:11" s="50" customFormat="1" ht="22.5" customHeight="1" x14ac:dyDescent="0.3">
      <c r="A165" s="518"/>
      <c r="B165" s="105"/>
      <c r="C165" s="238"/>
      <c r="D165" s="61"/>
      <c r="E165" s="62"/>
      <c r="F165" s="63"/>
      <c r="G165" s="221">
        <f t="shared" si="3"/>
        <v>0</v>
      </c>
      <c r="H165" s="540"/>
      <c r="I165" s="65"/>
      <c r="J165" s="66"/>
      <c r="K165" s="67"/>
    </row>
    <row r="166" spans="1:11" s="50" customFormat="1" ht="22.5" customHeight="1" x14ac:dyDescent="0.3">
      <c r="A166" s="523"/>
      <c r="B166" s="68"/>
      <c r="C166" s="239"/>
      <c r="D166" s="69"/>
      <c r="E166" s="70"/>
      <c r="F166" s="63"/>
      <c r="G166" s="221">
        <f t="shared" si="3"/>
        <v>0</v>
      </c>
      <c r="H166" s="541"/>
      <c r="I166" s="65"/>
      <c r="J166" s="66"/>
      <c r="K166" s="67"/>
    </row>
    <row r="167" spans="1:11" s="50" customFormat="1" ht="22.5" customHeight="1" x14ac:dyDescent="0.3">
      <c r="A167" s="500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39">
        <f>SUM(G167:G172)</f>
        <v>0</v>
      </c>
      <c r="I167" s="65"/>
      <c r="J167" s="66"/>
      <c r="K167" s="67"/>
    </row>
    <row r="168" spans="1:11" s="50" customFormat="1" ht="22.5" customHeight="1" x14ac:dyDescent="0.3">
      <c r="A168" s="518"/>
      <c r="B168" s="104"/>
      <c r="C168" s="237"/>
      <c r="D168" s="69"/>
      <c r="E168" s="70"/>
      <c r="F168" s="63"/>
      <c r="G168" s="221">
        <f t="shared" si="3"/>
        <v>0</v>
      </c>
      <c r="H168" s="540"/>
      <c r="I168" s="65"/>
      <c r="J168" s="66"/>
      <c r="K168" s="67"/>
    </row>
    <row r="169" spans="1:11" s="50" customFormat="1" ht="22.5" customHeight="1" x14ac:dyDescent="0.3">
      <c r="A169" s="518"/>
      <c r="B169" s="105"/>
      <c r="C169" s="238"/>
      <c r="D169" s="61"/>
      <c r="E169" s="62"/>
      <c r="F169" s="63"/>
      <c r="G169" s="221">
        <f t="shared" si="3"/>
        <v>0</v>
      </c>
      <c r="H169" s="540"/>
      <c r="I169" s="65"/>
      <c r="J169" s="66"/>
      <c r="K169" s="67"/>
    </row>
    <row r="170" spans="1:11" s="50" customFormat="1" ht="22.5" customHeight="1" x14ac:dyDescent="0.3">
      <c r="A170" s="518"/>
      <c r="B170" s="105"/>
      <c r="C170" s="238"/>
      <c r="D170" s="61"/>
      <c r="E170" s="62"/>
      <c r="F170" s="63"/>
      <c r="G170" s="221">
        <f t="shared" si="3"/>
        <v>0</v>
      </c>
      <c r="H170" s="540"/>
      <c r="I170" s="65"/>
      <c r="J170" s="66"/>
      <c r="K170" s="67"/>
    </row>
    <row r="171" spans="1:11" s="50" customFormat="1" ht="22.5" customHeight="1" x14ac:dyDescent="0.3">
      <c r="A171" s="518"/>
      <c r="B171" s="105"/>
      <c r="C171" s="238"/>
      <c r="D171" s="61"/>
      <c r="E171" s="62"/>
      <c r="F171" s="63"/>
      <c r="G171" s="221">
        <f t="shared" si="3"/>
        <v>0</v>
      </c>
      <c r="H171" s="540"/>
      <c r="I171" s="65"/>
      <c r="J171" s="66"/>
      <c r="K171" s="67"/>
    </row>
    <row r="172" spans="1:11" s="50" customFormat="1" ht="22.5" customHeight="1" x14ac:dyDescent="0.3">
      <c r="A172" s="523"/>
      <c r="B172" s="68"/>
      <c r="C172" s="239"/>
      <c r="D172" s="69"/>
      <c r="E172" s="70"/>
      <c r="F172" s="63"/>
      <c r="G172" s="221">
        <f t="shared" si="3"/>
        <v>0</v>
      </c>
      <c r="H172" s="541"/>
      <c r="I172" s="65"/>
      <c r="J172" s="66"/>
      <c r="K172" s="67"/>
    </row>
    <row r="173" spans="1:11" s="50" customFormat="1" ht="22.5" customHeight="1" x14ac:dyDescent="0.3">
      <c r="A173" s="500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39">
        <f>SUM(G173:G178)</f>
        <v>0</v>
      </c>
      <c r="I173" s="65"/>
      <c r="J173" s="66"/>
      <c r="K173" s="67"/>
    </row>
    <row r="174" spans="1:11" s="50" customFormat="1" ht="22.5" customHeight="1" x14ac:dyDescent="0.3">
      <c r="A174" s="518"/>
      <c r="B174" s="104"/>
      <c r="C174" s="237"/>
      <c r="D174" s="69"/>
      <c r="E174" s="70"/>
      <c r="F174" s="63"/>
      <c r="G174" s="221">
        <f t="shared" si="3"/>
        <v>0</v>
      </c>
      <c r="H174" s="540"/>
      <c r="I174" s="65"/>
      <c r="J174" s="66"/>
      <c r="K174" s="67"/>
    </row>
    <row r="175" spans="1:11" s="50" customFormat="1" ht="22.5" customHeight="1" x14ac:dyDescent="0.3">
      <c r="A175" s="518"/>
      <c r="B175" s="105"/>
      <c r="C175" s="238"/>
      <c r="D175" s="61"/>
      <c r="E175" s="62"/>
      <c r="F175" s="63"/>
      <c r="G175" s="221">
        <f t="shared" si="3"/>
        <v>0</v>
      </c>
      <c r="H175" s="540"/>
      <c r="I175" s="65"/>
      <c r="J175" s="66"/>
      <c r="K175" s="67"/>
    </row>
    <row r="176" spans="1:11" s="50" customFormat="1" ht="22.5" customHeight="1" x14ac:dyDescent="0.3">
      <c r="A176" s="518"/>
      <c r="B176" s="105"/>
      <c r="C176" s="238"/>
      <c r="D176" s="61"/>
      <c r="E176" s="62"/>
      <c r="F176" s="63"/>
      <c r="G176" s="221">
        <f t="shared" si="3"/>
        <v>0</v>
      </c>
      <c r="H176" s="540"/>
      <c r="I176" s="65"/>
      <c r="J176" s="66"/>
      <c r="K176" s="67"/>
    </row>
    <row r="177" spans="1:11" s="50" customFormat="1" ht="22.5" customHeight="1" x14ac:dyDescent="0.3">
      <c r="A177" s="518"/>
      <c r="B177" s="105"/>
      <c r="C177" s="238"/>
      <c r="D177" s="61"/>
      <c r="E177" s="62"/>
      <c r="F177" s="63"/>
      <c r="G177" s="221">
        <f t="shared" si="3"/>
        <v>0</v>
      </c>
      <c r="H177" s="540"/>
      <c r="I177" s="65"/>
      <c r="J177" s="66"/>
      <c r="K177" s="67"/>
    </row>
    <row r="178" spans="1:11" s="50" customFormat="1" ht="22.5" customHeight="1" x14ac:dyDescent="0.3">
      <c r="A178" s="523"/>
      <c r="B178" s="68"/>
      <c r="C178" s="239"/>
      <c r="D178" s="69"/>
      <c r="E178" s="70"/>
      <c r="F178" s="63"/>
      <c r="G178" s="221">
        <f t="shared" si="3"/>
        <v>0</v>
      </c>
      <c r="H178" s="541"/>
      <c r="I178" s="65"/>
      <c r="J178" s="66"/>
      <c r="K178" s="67"/>
    </row>
    <row r="179" spans="1:11" s="50" customFormat="1" ht="22.5" customHeight="1" x14ac:dyDescent="0.3">
      <c r="A179" s="500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39">
        <f>SUM(G179:G184)</f>
        <v>0</v>
      </c>
      <c r="I179" s="65"/>
      <c r="J179" s="66"/>
      <c r="K179" s="67"/>
    </row>
    <row r="180" spans="1:11" s="50" customFormat="1" ht="22.5" customHeight="1" x14ac:dyDescent="0.3">
      <c r="A180" s="518"/>
      <c r="B180" s="104"/>
      <c r="C180" s="237"/>
      <c r="D180" s="69"/>
      <c r="E180" s="70"/>
      <c r="F180" s="63"/>
      <c r="G180" s="221">
        <f t="shared" si="3"/>
        <v>0</v>
      </c>
      <c r="H180" s="540"/>
      <c r="I180" s="65"/>
      <c r="J180" s="66"/>
      <c r="K180" s="67"/>
    </row>
    <row r="181" spans="1:11" s="50" customFormat="1" ht="22.5" customHeight="1" x14ac:dyDescent="0.3">
      <c r="A181" s="518"/>
      <c r="B181" s="105"/>
      <c r="C181" s="238"/>
      <c r="D181" s="61"/>
      <c r="E181" s="62"/>
      <c r="F181" s="63"/>
      <c r="G181" s="221">
        <f t="shared" si="3"/>
        <v>0</v>
      </c>
      <c r="H181" s="540"/>
      <c r="I181" s="65"/>
      <c r="J181" s="66"/>
      <c r="K181" s="67"/>
    </row>
    <row r="182" spans="1:11" s="50" customFormat="1" ht="22.5" customHeight="1" x14ac:dyDescent="0.3">
      <c r="A182" s="518"/>
      <c r="B182" s="105"/>
      <c r="C182" s="238"/>
      <c r="D182" s="61"/>
      <c r="E182" s="62"/>
      <c r="F182" s="63"/>
      <c r="G182" s="221">
        <f t="shared" si="3"/>
        <v>0</v>
      </c>
      <c r="H182" s="540"/>
      <c r="I182" s="65"/>
      <c r="J182" s="66"/>
      <c r="K182" s="67"/>
    </row>
    <row r="183" spans="1:11" s="50" customFormat="1" ht="22.5" customHeight="1" x14ac:dyDescent="0.3">
      <c r="A183" s="518"/>
      <c r="B183" s="105"/>
      <c r="C183" s="238"/>
      <c r="D183" s="61"/>
      <c r="E183" s="62"/>
      <c r="F183" s="63"/>
      <c r="G183" s="221">
        <f t="shared" si="3"/>
        <v>0</v>
      </c>
      <c r="H183" s="540"/>
      <c r="I183" s="65"/>
      <c r="J183" s="66"/>
      <c r="K183" s="67"/>
    </row>
    <row r="184" spans="1:11" s="50" customFormat="1" ht="22.5" customHeight="1" x14ac:dyDescent="0.3">
      <c r="A184" s="523"/>
      <c r="B184" s="68"/>
      <c r="C184" s="239"/>
      <c r="D184" s="69"/>
      <c r="E184" s="70"/>
      <c r="F184" s="63"/>
      <c r="G184" s="221">
        <f t="shared" si="3"/>
        <v>0</v>
      </c>
      <c r="H184" s="541"/>
      <c r="I184" s="65"/>
      <c r="J184" s="66"/>
      <c r="K184" s="67"/>
    </row>
    <row r="185" spans="1:11" s="50" customFormat="1" ht="22.5" customHeight="1" x14ac:dyDescent="0.3">
      <c r="A185" s="500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39">
        <f>SUM(G185:G190)</f>
        <v>0</v>
      </c>
      <c r="I185" s="65"/>
      <c r="J185" s="66"/>
      <c r="K185" s="67"/>
    </row>
    <row r="186" spans="1:11" s="50" customFormat="1" ht="22.5" customHeight="1" x14ac:dyDescent="0.3">
      <c r="A186" s="518"/>
      <c r="B186" s="104"/>
      <c r="C186" s="237"/>
      <c r="D186" s="69"/>
      <c r="E186" s="70"/>
      <c r="F186" s="63"/>
      <c r="G186" s="221">
        <f t="shared" si="3"/>
        <v>0</v>
      </c>
      <c r="H186" s="540"/>
      <c r="I186" s="65"/>
      <c r="J186" s="66"/>
      <c r="K186" s="67"/>
    </row>
    <row r="187" spans="1:11" s="50" customFormat="1" ht="22.5" customHeight="1" x14ac:dyDescent="0.3">
      <c r="A187" s="518"/>
      <c r="B187" s="105"/>
      <c r="C187" s="238"/>
      <c r="D187" s="61"/>
      <c r="E187" s="62"/>
      <c r="F187" s="63"/>
      <c r="G187" s="221">
        <f t="shared" si="3"/>
        <v>0</v>
      </c>
      <c r="H187" s="540"/>
      <c r="I187" s="65"/>
      <c r="J187" s="66"/>
      <c r="K187" s="67"/>
    </row>
    <row r="188" spans="1:11" s="50" customFormat="1" ht="22.5" customHeight="1" x14ac:dyDescent="0.3">
      <c r="A188" s="518"/>
      <c r="B188" s="105"/>
      <c r="C188" s="238"/>
      <c r="D188" s="61"/>
      <c r="E188" s="62"/>
      <c r="F188" s="63"/>
      <c r="G188" s="221">
        <f t="shared" si="3"/>
        <v>0</v>
      </c>
      <c r="H188" s="540"/>
      <c r="I188" s="65"/>
      <c r="J188" s="66"/>
      <c r="K188" s="67"/>
    </row>
    <row r="189" spans="1:11" s="50" customFormat="1" ht="22.5" customHeight="1" x14ac:dyDescent="0.3">
      <c r="A189" s="518"/>
      <c r="B189" s="105"/>
      <c r="C189" s="238"/>
      <c r="D189" s="61"/>
      <c r="E189" s="62"/>
      <c r="F189" s="63"/>
      <c r="G189" s="221">
        <f t="shared" si="3"/>
        <v>0</v>
      </c>
      <c r="H189" s="540"/>
      <c r="I189" s="65"/>
      <c r="J189" s="66"/>
      <c r="K189" s="67"/>
    </row>
    <row r="190" spans="1:11" s="50" customFormat="1" ht="22.5" customHeight="1" x14ac:dyDescent="0.3">
      <c r="A190" s="523"/>
      <c r="B190" s="68"/>
      <c r="C190" s="239"/>
      <c r="D190" s="69"/>
      <c r="E190" s="70"/>
      <c r="F190" s="63"/>
      <c r="G190" s="221">
        <f t="shared" si="3"/>
        <v>0</v>
      </c>
      <c r="H190" s="541"/>
      <c r="I190" s="65"/>
      <c r="J190" s="66"/>
      <c r="K190" s="67"/>
    </row>
    <row r="191" spans="1:11" s="50" customFormat="1" ht="22.5" customHeight="1" x14ac:dyDescent="0.3">
      <c r="A191" s="500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39">
        <f>SUM(G191:G196)</f>
        <v>0</v>
      </c>
      <c r="I191" s="65"/>
      <c r="J191" s="66"/>
      <c r="K191" s="67"/>
    </row>
    <row r="192" spans="1:11" s="50" customFormat="1" ht="22.5" customHeight="1" x14ac:dyDescent="0.3">
      <c r="A192" s="518"/>
      <c r="B192" s="104"/>
      <c r="C192" s="237"/>
      <c r="D192" s="69"/>
      <c r="E192" s="70"/>
      <c r="F192" s="63"/>
      <c r="G192" s="221">
        <f t="shared" si="3"/>
        <v>0</v>
      </c>
      <c r="H192" s="540"/>
      <c r="I192" s="65"/>
      <c r="J192" s="66"/>
      <c r="K192" s="67"/>
    </row>
    <row r="193" spans="1:11" s="50" customFormat="1" ht="22.5" customHeight="1" x14ac:dyDescent="0.3">
      <c r="A193" s="518"/>
      <c r="B193" s="105"/>
      <c r="C193" s="238"/>
      <c r="D193" s="61"/>
      <c r="E193" s="62"/>
      <c r="F193" s="63"/>
      <c r="G193" s="221">
        <f t="shared" si="3"/>
        <v>0</v>
      </c>
      <c r="H193" s="540"/>
      <c r="I193" s="65"/>
      <c r="J193" s="66"/>
      <c r="K193" s="67"/>
    </row>
    <row r="194" spans="1:11" s="50" customFormat="1" ht="22.5" customHeight="1" x14ac:dyDescent="0.3">
      <c r="A194" s="518"/>
      <c r="B194" s="105"/>
      <c r="C194" s="238"/>
      <c r="D194" s="61"/>
      <c r="E194" s="62"/>
      <c r="F194" s="63"/>
      <c r="G194" s="221">
        <f t="shared" si="3"/>
        <v>0</v>
      </c>
      <c r="H194" s="540"/>
      <c r="I194" s="65"/>
      <c r="J194" s="66"/>
      <c r="K194" s="67"/>
    </row>
    <row r="195" spans="1:11" s="50" customFormat="1" ht="22.5" customHeight="1" x14ac:dyDescent="0.3">
      <c r="A195" s="518"/>
      <c r="B195" s="105"/>
      <c r="C195" s="238"/>
      <c r="D195" s="61"/>
      <c r="E195" s="62"/>
      <c r="F195" s="63"/>
      <c r="G195" s="221">
        <f t="shared" si="3"/>
        <v>0</v>
      </c>
      <c r="H195" s="540"/>
      <c r="I195" s="65"/>
      <c r="J195" s="66"/>
      <c r="K195" s="67"/>
    </row>
    <row r="196" spans="1:11" s="50" customFormat="1" ht="22.5" customHeight="1" x14ac:dyDescent="0.3">
      <c r="A196" s="523"/>
      <c r="B196" s="68"/>
      <c r="C196" s="239"/>
      <c r="D196" s="69"/>
      <c r="E196" s="70"/>
      <c r="F196" s="63"/>
      <c r="G196" s="221">
        <f t="shared" si="3"/>
        <v>0</v>
      </c>
      <c r="H196" s="541"/>
      <c r="I196" s="65"/>
      <c r="J196" s="66"/>
      <c r="K196" s="67"/>
    </row>
    <row r="197" spans="1:11" s="50" customFormat="1" ht="22.5" customHeight="1" x14ac:dyDescent="0.3">
      <c r="A197" s="500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39">
        <f>SUM(G197:G202)</f>
        <v>0</v>
      </c>
      <c r="I197" s="65"/>
      <c r="J197" s="66"/>
      <c r="K197" s="67"/>
    </row>
    <row r="198" spans="1:11" s="50" customFormat="1" ht="22.5" customHeight="1" x14ac:dyDescent="0.3">
      <c r="A198" s="518"/>
      <c r="B198" s="104"/>
      <c r="C198" s="237"/>
      <c r="D198" s="69"/>
      <c r="E198" s="70"/>
      <c r="F198" s="63"/>
      <c r="G198" s="221">
        <f t="shared" si="3"/>
        <v>0</v>
      </c>
      <c r="H198" s="540"/>
      <c r="I198" s="65"/>
      <c r="J198" s="66"/>
      <c r="K198" s="67"/>
    </row>
    <row r="199" spans="1:11" s="50" customFormat="1" ht="22.5" customHeight="1" x14ac:dyDescent="0.3">
      <c r="A199" s="518"/>
      <c r="B199" s="105"/>
      <c r="C199" s="238"/>
      <c r="D199" s="61"/>
      <c r="E199" s="62"/>
      <c r="F199" s="63"/>
      <c r="G199" s="221">
        <f t="shared" si="3"/>
        <v>0</v>
      </c>
      <c r="H199" s="540"/>
      <c r="I199" s="65"/>
      <c r="J199" s="66"/>
      <c r="K199" s="67"/>
    </row>
    <row r="200" spans="1:11" s="50" customFormat="1" ht="22.5" customHeight="1" x14ac:dyDescent="0.3">
      <c r="A200" s="518"/>
      <c r="B200" s="105"/>
      <c r="C200" s="238"/>
      <c r="D200" s="61"/>
      <c r="E200" s="62"/>
      <c r="F200" s="63"/>
      <c r="G200" s="221">
        <f t="shared" si="3"/>
        <v>0</v>
      </c>
      <c r="H200" s="540"/>
      <c r="I200" s="65"/>
      <c r="J200" s="66"/>
      <c r="K200" s="67"/>
    </row>
    <row r="201" spans="1:11" s="50" customFormat="1" ht="22.5" customHeight="1" x14ac:dyDescent="0.3">
      <c r="A201" s="518"/>
      <c r="B201" s="105"/>
      <c r="C201" s="238"/>
      <c r="D201" s="61"/>
      <c r="E201" s="62"/>
      <c r="F201" s="63"/>
      <c r="G201" s="221">
        <f t="shared" si="3"/>
        <v>0</v>
      </c>
      <c r="H201" s="540"/>
      <c r="I201" s="65"/>
      <c r="J201" s="66"/>
      <c r="K201" s="67"/>
    </row>
    <row r="202" spans="1:11" s="50" customFormat="1" ht="22.5" customHeight="1" x14ac:dyDescent="0.3">
      <c r="A202" s="523"/>
      <c r="B202" s="68"/>
      <c r="C202" s="239"/>
      <c r="D202" s="69"/>
      <c r="E202" s="70"/>
      <c r="F202" s="63"/>
      <c r="G202" s="221">
        <f t="shared" si="3"/>
        <v>0</v>
      </c>
      <c r="H202" s="541"/>
      <c r="I202" s="65"/>
      <c r="J202" s="66"/>
      <c r="K202" s="67"/>
    </row>
    <row r="203" spans="1:11" s="50" customFormat="1" ht="22.5" customHeight="1" x14ac:dyDescent="0.3">
      <c r="A203" s="500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39">
        <f>SUM(G203:G208)</f>
        <v>0</v>
      </c>
      <c r="I203" s="65"/>
      <c r="J203" s="66"/>
      <c r="K203" s="67"/>
    </row>
    <row r="204" spans="1:11" s="50" customFormat="1" ht="22.5" customHeight="1" x14ac:dyDescent="0.3">
      <c r="A204" s="518"/>
      <c r="B204" s="104"/>
      <c r="C204" s="237"/>
      <c r="D204" s="69"/>
      <c r="E204" s="70"/>
      <c r="F204" s="63"/>
      <c r="G204" s="221">
        <f t="shared" si="3"/>
        <v>0</v>
      </c>
      <c r="H204" s="540"/>
      <c r="I204" s="65"/>
      <c r="J204" s="66"/>
      <c r="K204" s="67"/>
    </row>
    <row r="205" spans="1:11" s="50" customFormat="1" ht="22.5" customHeight="1" x14ac:dyDescent="0.3">
      <c r="A205" s="518"/>
      <c r="B205" s="105"/>
      <c r="C205" s="238"/>
      <c r="D205" s="61"/>
      <c r="E205" s="62"/>
      <c r="F205" s="63"/>
      <c r="G205" s="221">
        <f t="shared" si="3"/>
        <v>0</v>
      </c>
      <c r="H205" s="540"/>
      <c r="I205" s="65"/>
      <c r="J205" s="66"/>
      <c r="K205" s="67"/>
    </row>
    <row r="206" spans="1:11" s="50" customFormat="1" ht="22.5" customHeight="1" x14ac:dyDescent="0.3">
      <c r="A206" s="518"/>
      <c r="B206" s="105"/>
      <c r="C206" s="238"/>
      <c r="D206" s="61"/>
      <c r="E206" s="62"/>
      <c r="F206" s="63"/>
      <c r="G206" s="221">
        <f t="shared" si="3"/>
        <v>0</v>
      </c>
      <c r="H206" s="540"/>
      <c r="I206" s="65"/>
      <c r="J206" s="66"/>
      <c r="K206" s="67"/>
    </row>
    <row r="207" spans="1:11" s="50" customFormat="1" ht="22.5" customHeight="1" x14ac:dyDescent="0.3">
      <c r="A207" s="518"/>
      <c r="B207" s="105"/>
      <c r="C207" s="238"/>
      <c r="D207" s="61"/>
      <c r="E207" s="62"/>
      <c r="F207" s="63"/>
      <c r="G207" s="221">
        <f t="shared" si="3"/>
        <v>0</v>
      </c>
      <c r="H207" s="540"/>
      <c r="I207" s="65"/>
      <c r="J207" s="66"/>
      <c r="K207" s="67"/>
    </row>
    <row r="208" spans="1:11" s="50" customFormat="1" ht="22.5" customHeight="1" x14ac:dyDescent="0.3">
      <c r="A208" s="523"/>
      <c r="B208" s="68"/>
      <c r="C208" s="239"/>
      <c r="D208" s="69"/>
      <c r="E208" s="70"/>
      <c r="F208" s="63"/>
      <c r="G208" s="221">
        <f t="shared" si="3"/>
        <v>0</v>
      </c>
      <c r="H208" s="541"/>
      <c r="I208" s="65"/>
      <c r="J208" s="66"/>
      <c r="K208" s="67"/>
    </row>
    <row r="209" spans="1:11" s="50" customFormat="1" ht="22.5" customHeight="1" x14ac:dyDescent="0.3">
      <c r="A209" s="500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39">
        <f>SUM(G209:G214)</f>
        <v>0</v>
      </c>
      <c r="I209" s="65"/>
      <c r="J209" s="66"/>
      <c r="K209" s="67"/>
    </row>
    <row r="210" spans="1:11" s="50" customFormat="1" ht="22.5" customHeight="1" x14ac:dyDescent="0.3">
      <c r="A210" s="518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40"/>
      <c r="I210" s="65"/>
      <c r="J210" s="66"/>
      <c r="K210" s="67"/>
    </row>
    <row r="211" spans="1:11" s="50" customFormat="1" ht="22.5" customHeight="1" x14ac:dyDescent="0.3">
      <c r="A211" s="518"/>
      <c r="B211" s="105"/>
      <c r="C211" s="238"/>
      <c r="D211" s="61"/>
      <c r="E211" s="62"/>
      <c r="F211" s="63"/>
      <c r="G211" s="221">
        <f t="shared" si="4"/>
        <v>0</v>
      </c>
      <c r="H211" s="540"/>
      <c r="I211" s="65"/>
      <c r="J211" s="66"/>
      <c r="K211" s="67"/>
    </row>
    <row r="212" spans="1:11" s="50" customFormat="1" ht="22.5" customHeight="1" x14ac:dyDescent="0.3">
      <c r="A212" s="518"/>
      <c r="B212" s="105"/>
      <c r="C212" s="238"/>
      <c r="D212" s="61"/>
      <c r="E212" s="62"/>
      <c r="F212" s="63"/>
      <c r="G212" s="221">
        <f t="shared" si="4"/>
        <v>0</v>
      </c>
      <c r="H212" s="540"/>
      <c r="I212" s="65"/>
      <c r="J212" s="66"/>
      <c r="K212" s="67"/>
    </row>
    <row r="213" spans="1:11" s="50" customFormat="1" ht="22.5" customHeight="1" x14ac:dyDescent="0.3">
      <c r="A213" s="518"/>
      <c r="B213" s="105"/>
      <c r="C213" s="238"/>
      <c r="D213" s="61"/>
      <c r="E213" s="62"/>
      <c r="F213" s="63"/>
      <c r="G213" s="221">
        <f t="shared" si="4"/>
        <v>0</v>
      </c>
      <c r="H213" s="540"/>
      <c r="I213" s="65"/>
      <c r="J213" s="66"/>
      <c r="K213" s="67"/>
    </row>
    <row r="214" spans="1:11" s="50" customFormat="1" ht="22.5" customHeight="1" x14ac:dyDescent="0.3">
      <c r="A214" s="523"/>
      <c r="B214" s="68"/>
      <c r="C214" s="239"/>
      <c r="D214" s="69"/>
      <c r="E214" s="70"/>
      <c r="F214" s="63"/>
      <c r="G214" s="221">
        <f t="shared" si="4"/>
        <v>0</v>
      </c>
      <c r="H214" s="541"/>
      <c r="I214" s="65"/>
      <c r="J214" s="66"/>
      <c r="K214" s="67"/>
    </row>
    <row r="215" spans="1:11" s="50" customFormat="1" ht="22.5" customHeight="1" x14ac:dyDescent="0.3">
      <c r="A215" s="500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39">
        <f>SUM(G215:G220)</f>
        <v>0</v>
      </c>
      <c r="I215" s="65"/>
      <c r="J215" s="66"/>
      <c r="K215" s="67"/>
    </row>
    <row r="216" spans="1:11" s="50" customFormat="1" ht="22.5" customHeight="1" x14ac:dyDescent="0.3">
      <c r="A216" s="518"/>
      <c r="B216" s="104"/>
      <c r="C216" s="237"/>
      <c r="D216" s="69"/>
      <c r="E216" s="70"/>
      <c r="F216" s="63"/>
      <c r="G216" s="221">
        <f t="shared" si="4"/>
        <v>0</v>
      </c>
      <c r="H216" s="540"/>
      <c r="I216" s="65"/>
      <c r="J216" s="66"/>
      <c r="K216" s="67"/>
    </row>
    <row r="217" spans="1:11" s="50" customFormat="1" ht="22.5" customHeight="1" x14ac:dyDescent="0.3">
      <c r="A217" s="518"/>
      <c r="B217" s="105"/>
      <c r="C217" s="238"/>
      <c r="D217" s="61"/>
      <c r="E217" s="62"/>
      <c r="F217" s="63"/>
      <c r="G217" s="221">
        <f t="shared" si="4"/>
        <v>0</v>
      </c>
      <c r="H217" s="540"/>
      <c r="I217" s="65"/>
      <c r="J217" s="66"/>
      <c r="K217" s="67"/>
    </row>
    <row r="218" spans="1:11" s="50" customFormat="1" ht="22.5" customHeight="1" x14ac:dyDescent="0.3">
      <c r="A218" s="518"/>
      <c r="B218" s="105"/>
      <c r="C218" s="238"/>
      <c r="D218" s="61"/>
      <c r="E218" s="62"/>
      <c r="F218" s="63"/>
      <c r="G218" s="221">
        <f t="shared" si="4"/>
        <v>0</v>
      </c>
      <c r="H218" s="540"/>
      <c r="I218" s="65"/>
      <c r="J218" s="66"/>
      <c r="K218" s="67"/>
    </row>
    <row r="219" spans="1:11" s="50" customFormat="1" ht="22.5" customHeight="1" x14ac:dyDescent="0.3">
      <c r="A219" s="518"/>
      <c r="B219" s="105"/>
      <c r="C219" s="238"/>
      <c r="D219" s="61"/>
      <c r="E219" s="62"/>
      <c r="F219" s="63"/>
      <c r="G219" s="221">
        <f t="shared" si="4"/>
        <v>0</v>
      </c>
      <c r="H219" s="540"/>
      <c r="I219" s="65"/>
      <c r="J219" s="66"/>
      <c r="K219" s="67"/>
    </row>
    <row r="220" spans="1:11" s="50" customFormat="1" ht="22.5" customHeight="1" x14ac:dyDescent="0.3">
      <c r="A220" s="523"/>
      <c r="B220" s="68"/>
      <c r="C220" s="239"/>
      <c r="D220" s="69"/>
      <c r="E220" s="70"/>
      <c r="F220" s="63"/>
      <c r="G220" s="221">
        <f t="shared" si="4"/>
        <v>0</v>
      </c>
      <c r="H220" s="541"/>
      <c r="I220" s="65"/>
      <c r="J220" s="66"/>
      <c r="K220" s="67"/>
    </row>
    <row r="221" spans="1:11" s="50" customFormat="1" ht="22.5" customHeight="1" x14ac:dyDescent="0.3">
      <c r="A221" s="500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39">
        <f>SUM(G221:G226)</f>
        <v>0</v>
      </c>
      <c r="I221" s="65"/>
      <c r="J221" s="66"/>
      <c r="K221" s="67"/>
    </row>
    <row r="222" spans="1:11" s="50" customFormat="1" ht="22.5" customHeight="1" x14ac:dyDescent="0.3">
      <c r="A222" s="518"/>
      <c r="B222" s="104"/>
      <c r="C222" s="237"/>
      <c r="D222" s="69"/>
      <c r="E222" s="70"/>
      <c r="F222" s="63"/>
      <c r="G222" s="221">
        <f t="shared" si="4"/>
        <v>0</v>
      </c>
      <c r="H222" s="540"/>
      <c r="I222" s="65"/>
      <c r="J222" s="66"/>
      <c r="K222" s="67"/>
    </row>
    <row r="223" spans="1:11" s="50" customFormat="1" ht="22.5" customHeight="1" x14ac:dyDescent="0.3">
      <c r="A223" s="518"/>
      <c r="B223" s="105"/>
      <c r="C223" s="238"/>
      <c r="D223" s="61"/>
      <c r="E223" s="62"/>
      <c r="F223" s="63"/>
      <c r="G223" s="221">
        <f t="shared" si="4"/>
        <v>0</v>
      </c>
      <c r="H223" s="540"/>
      <c r="I223" s="65"/>
      <c r="J223" s="66"/>
      <c r="K223" s="67"/>
    </row>
    <row r="224" spans="1:11" s="50" customFormat="1" ht="22.5" customHeight="1" x14ac:dyDescent="0.3">
      <c r="A224" s="518"/>
      <c r="B224" s="105"/>
      <c r="C224" s="238"/>
      <c r="D224" s="61"/>
      <c r="E224" s="62"/>
      <c r="F224" s="63"/>
      <c r="G224" s="221">
        <f t="shared" si="4"/>
        <v>0</v>
      </c>
      <c r="H224" s="540"/>
      <c r="I224" s="65"/>
      <c r="J224" s="66"/>
      <c r="K224" s="67"/>
    </row>
    <row r="225" spans="1:11" s="50" customFormat="1" ht="22.5" customHeight="1" x14ac:dyDescent="0.3">
      <c r="A225" s="518"/>
      <c r="B225" s="105"/>
      <c r="C225" s="238"/>
      <c r="D225" s="61"/>
      <c r="E225" s="62"/>
      <c r="F225" s="63"/>
      <c r="G225" s="221">
        <f t="shared" si="4"/>
        <v>0</v>
      </c>
      <c r="H225" s="540"/>
      <c r="I225" s="65"/>
      <c r="J225" s="66"/>
      <c r="K225" s="67"/>
    </row>
    <row r="226" spans="1:11" s="50" customFormat="1" ht="22.5" customHeight="1" x14ac:dyDescent="0.3">
      <c r="A226" s="523"/>
      <c r="B226" s="68"/>
      <c r="C226" s="239"/>
      <c r="D226" s="69"/>
      <c r="E226" s="70"/>
      <c r="F226" s="63"/>
      <c r="G226" s="221">
        <f t="shared" si="4"/>
        <v>0</v>
      </c>
      <c r="H226" s="541"/>
      <c r="I226" s="65"/>
      <c r="J226" s="66"/>
      <c r="K226" s="67"/>
    </row>
    <row r="227" spans="1:11" s="50" customFormat="1" ht="22.5" customHeight="1" x14ac:dyDescent="0.3">
      <c r="A227" s="500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39">
        <f>SUM(G227:G232)</f>
        <v>0</v>
      </c>
      <c r="I227" s="65"/>
      <c r="J227" s="66"/>
      <c r="K227" s="67"/>
    </row>
    <row r="228" spans="1:11" s="50" customFormat="1" ht="22.5" customHeight="1" x14ac:dyDescent="0.3">
      <c r="A228" s="518"/>
      <c r="B228" s="104"/>
      <c r="C228" s="237"/>
      <c r="D228" s="69"/>
      <c r="E228" s="70"/>
      <c r="F228" s="63"/>
      <c r="G228" s="221">
        <f t="shared" si="4"/>
        <v>0</v>
      </c>
      <c r="H228" s="540"/>
      <c r="I228" s="65"/>
      <c r="J228" s="66"/>
      <c r="K228" s="67"/>
    </row>
    <row r="229" spans="1:11" s="50" customFormat="1" ht="22.5" customHeight="1" x14ac:dyDescent="0.3">
      <c r="A229" s="518"/>
      <c r="B229" s="105"/>
      <c r="C229" s="238"/>
      <c r="D229" s="61"/>
      <c r="E229" s="62"/>
      <c r="F229" s="63"/>
      <c r="G229" s="221">
        <f t="shared" si="4"/>
        <v>0</v>
      </c>
      <c r="H229" s="540"/>
      <c r="I229" s="65"/>
      <c r="J229" s="66"/>
      <c r="K229" s="67"/>
    </row>
    <row r="230" spans="1:11" s="50" customFormat="1" ht="22.5" customHeight="1" x14ac:dyDescent="0.3">
      <c r="A230" s="518"/>
      <c r="B230" s="105"/>
      <c r="C230" s="238"/>
      <c r="D230" s="61"/>
      <c r="E230" s="62"/>
      <c r="F230" s="63"/>
      <c r="G230" s="221">
        <f t="shared" si="4"/>
        <v>0</v>
      </c>
      <c r="H230" s="540"/>
      <c r="I230" s="65"/>
      <c r="J230" s="66"/>
      <c r="K230" s="67"/>
    </row>
    <row r="231" spans="1:11" s="50" customFormat="1" ht="22.5" customHeight="1" x14ac:dyDescent="0.3">
      <c r="A231" s="518"/>
      <c r="B231" s="105"/>
      <c r="C231" s="238"/>
      <c r="D231" s="61"/>
      <c r="E231" s="62"/>
      <c r="F231" s="63"/>
      <c r="G231" s="221">
        <f t="shared" si="4"/>
        <v>0</v>
      </c>
      <c r="H231" s="540"/>
      <c r="I231" s="65"/>
      <c r="J231" s="66"/>
      <c r="K231" s="67"/>
    </row>
    <row r="232" spans="1:11" s="50" customFormat="1" ht="22.5" customHeight="1" x14ac:dyDescent="0.3">
      <c r="A232" s="523"/>
      <c r="B232" s="68"/>
      <c r="C232" s="239"/>
      <c r="D232" s="69"/>
      <c r="E232" s="70"/>
      <c r="F232" s="63"/>
      <c r="G232" s="221">
        <f t="shared" si="4"/>
        <v>0</v>
      </c>
      <c r="H232" s="541"/>
      <c r="I232" s="65"/>
      <c r="J232" s="66"/>
      <c r="K232" s="67"/>
    </row>
    <row r="233" spans="1:11" s="50" customFormat="1" ht="22.5" customHeight="1" x14ac:dyDescent="0.3">
      <c r="A233" s="500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39">
        <f>SUM(G233:G238)</f>
        <v>0</v>
      </c>
      <c r="I233" s="65"/>
      <c r="J233" s="66"/>
      <c r="K233" s="67"/>
    </row>
    <row r="234" spans="1:11" s="50" customFormat="1" ht="22.5" customHeight="1" x14ac:dyDescent="0.3">
      <c r="A234" s="518"/>
      <c r="B234" s="104"/>
      <c r="C234" s="237"/>
      <c r="D234" s="69"/>
      <c r="E234" s="70"/>
      <c r="F234" s="63"/>
      <c r="G234" s="221">
        <f t="shared" si="4"/>
        <v>0</v>
      </c>
      <c r="H234" s="540"/>
      <c r="I234" s="65"/>
      <c r="J234" s="66"/>
      <c r="K234" s="67"/>
    </row>
    <row r="235" spans="1:11" s="50" customFormat="1" ht="22.5" customHeight="1" x14ac:dyDescent="0.3">
      <c r="A235" s="518"/>
      <c r="B235" s="105"/>
      <c r="C235" s="238"/>
      <c r="D235" s="61"/>
      <c r="E235" s="62"/>
      <c r="F235" s="63"/>
      <c r="G235" s="221">
        <f t="shared" si="4"/>
        <v>0</v>
      </c>
      <c r="H235" s="540"/>
      <c r="I235" s="65"/>
      <c r="J235" s="66"/>
      <c r="K235" s="67"/>
    </row>
    <row r="236" spans="1:11" s="50" customFormat="1" ht="22.5" customHeight="1" x14ac:dyDescent="0.3">
      <c r="A236" s="518"/>
      <c r="B236" s="105"/>
      <c r="C236" s="238"/>
      <c r="D236" s="61"/>
      <c r="E236" s="62"/>
      <c r="F236" s="63"/>
      <c r="G236" s="221">
        <f t="shared" si="4"/>
        <v>0</v>
      </c>
      <c r="H236" s="540"/>
      <c r="I236" s="65"/>
      <c r="J236" s="66"/>
      <c r="K236" s="67"/>
    </row>
    <row r="237" spans="1:11" s="50" customFormat="1" ht="22.5" customHeight="1" x14ac:dyDescent="0.3">
      <c r="A237" s="518"/>
      <c r="B237" s="105"/>
      <c r="C237" s="238"/>
      <c r="D237" s="61"/>
      <c r="E237" s="62"/>
      <c r="F237" s="63"/>
      <c r="G237" s="221">
        <f t="shared" si="4"/>
        <v>0</v>
      </c>
      <c r="H237" s="540"/>
      <c r="I237" s="65"/>
      <c r="J237" s="66"/>
      <c r="K237" s="67"/>
    </row>
    <row r="238" spans="1:11" s="50" customFormat="1" ht="22.5" customHeight="1" x14ac:dyDescent="0.3">
      <c r="A238" s="523"/>
      <c r="B238" s="68"/>
      <c r="C238" s="239"/>
      <c r="D238" s="69"/>
      <c r="E238" s="70"/>
      <c r="F238" s="63"/>
      <c r="G238" s="221">
        <f t="shared" si="4"/>
        <v>0</v>
      </c>
      <c r="H238" s="541"/>
      <c r="I238" s="65"/>
      <c r="J238" s="66"/>
      <c r="K238" s="67"/>
    </row>
    <row r="239" spans="1:11" s="50" customFormat="1" ht="22.5" customHeight="1" x14ac:dyDescent="0.3">
      <c r="A239" s="500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39">
        <f>SUM(G239:G244)</f>
        <v>0</v>
      </c>
      <c r="I239" s="65"/>
      <c r="J239" s="66"/>
      <c r="K239" s="67"/>
    </row>
    <row r="240" spans="1:11" s="50" customFormat="1" ht="22.5" customHeight="1" x14ac:dyDescent="0.3">
      <c r="A240" s="518"/>
      <c r="B240" s="104"/>
      <c r="C240" s="237"/>
      <c r="D240" s="69"/>
      <c r="E240" s="70"/>
      <c r="F240" s="63"/>
      <c r="G240" s="221">
        <f t="shared" si="4"/>
        <v>0</v>
      </c>
      <c r="H240" s="540"/>
      <c r="I240" s="65"/>
      <c r="J240" s="66"/>
      <c r="K240" s="67"/>
    </row>
    <row r="241" spans="1:11" s="50" customFormat="1" ht="22.5" customHeight="1" x14ac:dyDescent="0.3">
      <c r="A241" s="518"/>
      <c r="B241" s="105"/>
      <c r="C241" s="238"/>
      <c r="D241" s="61"/>
      <c r="E241" s="62"/>
      <c r="F241" s="63"/>
      <c r="G241" s="221">
        <f t="shared" si="4"/>
        <v>0</v>
      </c>
      <c r="H241" s="540"/>
      <c r="I241" s="65"/>
      <c r="J241" s="66"/>
      <c r="K241" s="67"/>
    </row>
    <row r="242" spans="1:11" s="50" customFormat="1" ht="22.5" customHeight="1" x14ac:dyDescent="0.3">
      <c r="A242" s="518"/>
      <c r="B242" s="105"/>
      <c r="C242" s="238"/>
      <c r="D242" s="61"/>
      <c r="E242" s="62"/>
      <c r="F242" s="63"/>
      <c r="G242" s="221">
        <f t="shared" si="4"/>
        <v>0</v>
      </c>
      <c r="H242" s="540"/>
      <c r="I242" s="65"/>
      <c r="J242" s="66"/>
      <c r="K242" s="67"/>
    </row>
    <row r="243" spans="1:11" s="50" customFormat="1" ht="22.5" customHeight="1" x14ac:dyDescent="0.3">
      <c r="A243" s="518"/>
      <c r="B243" s="105"/>
      <c r="C243" s="238"/>
      <c r="D243" s="61"/>
      <c r="E243" s="62"/>
      <c r="F243" s="63"/>
      <c r="G243" s="221">
        <f t="shared" si="4"/>
        <v>0</v>
      </c>
      <c r="H243" s="540"/>
      <c r="I243" s="65"/>
      <c r="J243" s="66"/>
      <c r="K243" s="67"/>
    </row>
    <row r="244" spans="1:11" s="50" customFormat="1" ht="22.5" customHeight="1" x14ac:dyDescent="0.3">
      <c r="A244" s="523"/>
      <c r="B244" s="68"/>
      <c r="C244" s="239"/>
      <c r="D244" s="69"/>
      <c r="E244" s="70"/>
      <c r="F244" s="63"/>
      <c r="G244" s="221">
        <f t="shared" si="4"/>
        <v>0</v>
      </c>
      <c r="H244" s="541"/>
      <c r="I244" s="65"/>
      <c r="J244" s="66"/>
      <c r="K244" s="67"/>
    </row>
    <row r="245" spans="1:11" s="50" customFormat="1" ht="22.5" customHeight="1" x14ac:dyDescent="0.3">
      <c r="A245" s="500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39">
        <f>SUM(G245:G250)</f>
        <v>0</v>
      </c>
      <c r="I245" s="65"/>
      <c r="J245" s="66"/>
      <c r="K245" s="67"/>
    </row>
    <row r="246" spans="1:11" s="50" customFormat="1" ht="22.5" customHeight="1" x14ac:dyDescent="0.3">
      <c r="A246" s="518"/>
      <c r="B246" s="104"/>
      <c r="C246" s="237"/>
      <c r="D246" s="69"/>
      <c r="E246" s="70"/>
      <c r="F246" s="63"/>
      <c r="G246" s="221">
        <f t="shared" si="4"/>
        <v>0</v>
      </c>
      <c r="H246" s="540"/>
      <c r="I246" s="65"/>
      <c r="J246" s="66"/>
      <c r="K246" s="67"/>
    </row>
    <row r="247" spans="1:11" s="50" customFormat="1" ht="22.5" customHeight="1" x14ac:dyDescent="0.3">
      <c r="A247" s="518"/>
      <c r="B247" s="105"/>
      <c r="C247" s="238"/>
      <c r="D247" s="61"/>
      <c r="E247" s="62"/>
      <c r="F247" s="63"/>
      <c r="G247" s="221">
        <f t="shared" si="4"/>
        <v>0</v>
      </c>
      <c r="H247" s="540"/>
      <c r="I247" s="65"/>
      <c r="J247" s="66"/>
      <c r="K247" s="67"/>
    </row>
    <row r="248" spans="1:11" s="50" customFormat="1" ht="22.5" customHeight="1" x14ac:dyDescent="0.3">
      <c r="A248" s="518"/>
      <c r="B248" s="105"/>
      <c r="C248" s="238"/>
      <c r="D248" s="61"/>
      <c r="E248" s="62"/>
      <c r="F248" s="63"/>
      <c r="G248" s="221">
        <f t="shared" si="4"/>
        <v>0</v>
      </c>
      <c r="H248" s="540"/>
      <c r="I248" s="65"/>
      <c r="J248" s="66"/>
      <c r="K248" s="67"/>
    </row>
    <row r="249" spans="1:11" s="50" customFormat="1" ht="22.5" customHeight="1" x14ac:dyDescent="0.3">
      <c r="A249" s="518"/>
      <c r="B249" s="105"/>
      <c r="C249" s="238"/>
      <c r="D249" s="61"/>
      <c r="E249" s="62"/>
      <c r="F249" s="63"/>
      <c r="G249" s="221">
        <f t="shared" si="4"/>
        <v>0</v>
      </c>
      <c r="H249" s="540"/>
      <c r="I249" s="65"/>
      <c r="J249" s="66"/>
      <c r="K249" s="67"/>
    </row>
    <row r="250" spans="1:11" s="50" customFormat="1" ht="22.5" customHeight="1" x14ac:dyDescent="0.3">
      <c r="A250" s="523"/>
      <c r="B250" s="68"/>
      <c r="C250" s="239"/>
      <c r="D250" s="69"/>
      <c r="E250" s="70"/>
      <c r="F250" s="63"/>
      <c r="G250" s="221">
        <f t="shared" si="4"/>
        <v>0</v>
      </c>
      <c r="H250" s="541"/>
      <c r="I250" s="65"/>
      <c r="J250" s="66"/>
      <c r="K250" s="67"/>
    </row>
    <row r="251" spans="1:11" s="50" customFormat="1" ht="22.5" customHeight="1" x14ac:dyDescent="0.3">
      <c r="A251" s="500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39">
        <f>SUM(G251:G256)</f>
        <v>0</v>
      </c>
      <c r="I251" s="65"/>
      <c r="J251" s="66"/>
      <c r="K251" s="67"/>
    </row>
    <row r="252" spans="1:11" s="50" customFormat="1" ht="22.5" customHeight="1" x14ac:dyDescent="0.3">
      <c r="A252" s="518"/>
      <c r="B252" s="104"/>
      <c r="C252" s="237"/>
      <c r="D252" s="69"/>
      <c r="E252" s="70"/>
      <c r="F252" s="63"/>
      <c r="G252" s="221">
        <f t="shared" si="4"/>
        <v>0</v>
      </c>
      <c r="H252" s="540"/>
      <c r="I252" s="65"/>
      <c r="J252" s="66"/>
      <c r="K252" s="67"/>
    </row>
    <row r="253" spans="1:11" s="50" customFormat="1" ht="22.5" customHeight="1" x14ac:dyDescent="0.3">
      <c r="A253" s="518"/>
      <c r="B253" s="105"/>
      <c r="C253" s="238"/>
      <c r="D253" s="61"/>
      <c r="E253" s="62"/>
      <c r="F253" s="63"/>
      <c r="G253" s="221">
        <f t="shared" si="4"/>
        <v>0</v>
      </c>
      <c r="H253" s="540"/>
      <c r="I253" s="65"/>
      <c r="J253" s="66"/>
      <c r="K253" s="67"/>
    </row>
    <row r="254" spans="1:11" s="50" customFormat="1" ht="22.5" customHeight="1" x14ac:dyDescent="0.3">
      <c r="A254" s="518"/>
      <c r="B254" s="105"/>
      <c r="C254" s="238"/>
      <c r="D254" s="61"/>
      <c r="E254" s="62"/>
      <c r="F254" s="63"/>
      <c r="G254" s="221">
        <f t="shared" si="4"/>
        <v>0</v>
      </c>
      <c r="H254" s="540"/>
      <c r="I254" s="65"/>
      <c r="J254" s="66"/>
      <c r="K254" s="67"/>
    </row>
    <row r="255" spans="1:11" s="50" customFormat="1" ht="22.5" customHeight="1" x14ac:dyDescent="0.3">
      <c r="A255" s="518"/>
      <c r="B255" s="105"/>
      <c r="C255" s="238"/>
      <c r="D255" s="61"/>
      <c r="E255" s="62"/>
      <c r="F255" s="63"/>
      <c r="G255" s="221">
        <f t="shared" si="4"/>
        <v>0</v>
      </c>
      <c r="H255" s="540"/>
      <c r="I255" s="65"/>
      <c r="J255" s="66"/>
      <c r="K255" s="67"/>
    </row>
    <row r="256" spans="1:11" s="50" customFormat="1" ht="22.5" customHeight="1" x14ac:dyDescent="0.3">
      <c r="A256" s="523"/>
      <c r="B256" s="68"/>
      <c r="C256" s="239"/>
      <c r="D256" s="69"/>
      <c r="E256" s="70"/>
      <c r="F256" s="63"/>
      <c r="G256" s="221">
        <f t="shared" si="4"/>
        <v>0</v>
      </c>
      <c r="H256" s="541"/>
      <c r="I256" s="65"/>
      <c r="J256" s="66"/>
      <c r="K256" s="67"/>
    </row>
    <row r="257" spans="2:11" ht="16.5" customHeight="1" x14ac:dyDescent="0.25">
      <c r="B257" s="544" t="s">
        <v>178</v>
      </c>
      <c r="C257" s="544"/>
      <c r="D257" s="544"/>
      <c r="E257" s="544"/>
      <c r="F257" s="71"/>
    </row>
    <row r="258" spans="2:11" ht="16.5" customHeight="1" x14ac:dyDescent="0.25">
      <c r="B258" s="545" t="s">
        <v>177</v>
      </c>
      <c r="C258" s="545"/>
      <c r="D258" s="545"/>
      <c r="E258" s="545"/>
      <c r="F258" s="72"/>
    </row>
    <row r="259" spans="2:11" ht="17.25" customHeight="1" x14ac:dyDescent="0.25">
      <c r="F259" s="73"/>
      <c r="G259" s="465" t="s">
        <v>157</v>
      </c>
      <c r="H259" s="465"/>
      <c r="I259" s="465"/>
      <c r="J259" s="74"/>
      <c r="K259" s="74"/>
    </row>
    <row r="260" spans="2:11" ht="18" customHeight="1" x14ac:dyDescent="0.25">
      <c r="C260" s="39" t="s">
        <v>38</v>
      </c>
      <c r="D260" s="39"/>
      <c r="E260" s="39"/>
      <c r="F260" s="39"/>
      <c r="G260" s="451" t="s">
        <v>39</v>
      </c>
      <c r="H260" s="451"/>
      <c r="I260" s="451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67:A172"/>
    <mergeCell ref="H167:H172"/>
    <mergeCell ref="H143:H148"/>
    <mergeCell ref="A149:A154"/>
    <mergeCell ref="H149:H154"/>
    <mergeCell ref="H95:H100"/>
    <mergeCell ref="A155:A160"/>
    <mergeCell ref="H155:H160"/>
    <mergeCell ref="A143:A148"/>
    <mergeCell ref="H161:H16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13:A118"/>
    <mergeCell ref="A101:A106"/>
    <mergeCell ref="H125:H130"/>
    <mergeCell ref="A131:A136"/>
    <mergeCell ref="H131:H136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0" workbookViewId="0">
      <selection activeCell="J12" sqref="J12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164</v>
      </c>
    </row>
    <row r="2" spans="1:6" s="50" customFormat="1" ht="19.5" customHeight="1" x14ac:dyDescent="0.3">
      <c r="A2" s="446" t="s">
        <v>149</v>
      </c>
      <c r="B2" s="446"/>
      <c r="C2" s="446"/>
      <c r="D2" s="449" t="s">
        <v>12</v>
      </c>
      <c r="E2" s="449"/>
      <c r="F2" s="449"/>
    </row>
    <row r="3" spans="1:6" s="50" customFormat="1" ht="33.75" customHeight="1" x14ac:dyDescent="0.3">
      <c r="A3" s="447" t="s">
        <v>150</v>
      </c>
      <c r="B3" s="448"/>
      <c r="C3" s="448"/>
      <c r="D3" s="450" t="s">
        <v>209</v>
      </c>
      <c r="E3" s="450"/>
      <c r="F3" s="450"/>
    </row>
    <row r="5" spans="1:6" ht="23.25" customHeight="1" x14ac:dyDescent="0.3">
      <c r="A5" s="549" t="s">
        <v>165</v>
      </c>
      <c r="B5" s="549"/>
      <c r="C5" s="549"/>
      <c r="D5" s="549"/>
      <c r="E5" s="549"/>
      <c r="F5" s="549"/>
    </row>
    <row r="6" spans="1:6" ht="23.25" customHeight="1" x14ac:dyDescent="0.3">
      <c r="A6" s="549" t="s">
        <v>154</v>
      </c>
      <c r="B6" s="549"/>
      <c r="C6" s="549"/>
      <c r="D6" s="549"/>
      <c r="E6" s="549"/>
      <c r="F6" s="549"/>
    </row>
    <row r="7" spans="1:6" ht="23.25" customHeight="1" x14ac:dyDescent="0.3">
      <c r="A7" s="549" t="s">
        <v>71</v>
      </c>
      <c r="B7" s="549"/>
      <c r="C7" s="549"/>
      <c r="D7" s="549"/>
      <c r="E7" s="549"/>
      <c r="F7" s="549"/>
    </row>
    <row r="8" spans="1:6" ht="10.5" customHeight="1" x14ac:dyDescent="0.25">
      <c r="E8" s="48"/>
    </row>
    <row r="9" spans="1:6" ht="19.5" customHeight="1" x14ac:dyDescent="0.25">
      <c r="A9" s="455" t="s">
        <v>0</v>
      </c>
      <c r="B9" s="479" t="s">
        <v>192</v>
      </c>
      <c r="C9" s="480"/>
      <c r="D9" s="457" t="s">
        <v>166</v>
      </c>
      <c r="E9" s="457" t="s">
        <v>167</v>
      </c>
      <c r="F9" s="459" t="s">
        <v>36</v>
      </c>
    </row>
    <row r="10" spans="1:6" ht="74.25" customHeight="1" x14ac:dyDescent="0.25">
      <c r="A10" s="456"/>
      <c r="B10" s="550"/>
      <c r="C10" s="551"/>
      <c r="D10" s="458"/>
      <c r="E10" s="458"/>
      <c r="F10" s="460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46" t="s">
        <v>27</v>
      </c>
      <c r="B52" s="547"/>
      <c r="C52" s="548"/>
      <c r="D52" s="222">
        <f>SUM(D11:D51)</f>
        <v>15</v>
      </c>
      <c r="E52" s="222">
        <f>SUM(E11:E51)</f>
        <v>42</v>
      </c>
      <c r="F52" s="57"/>
    </row>
    <row r="53" spans="1:6" ht="9.75" customHeight="1" x14ac:dyDescent="0.25">
      <c r="C53" s="48"/>
    </row>
    <row r="54" spans="1:6" ht="22.5" customHeight="1" x14ac:dyDescent="0.25">
      <c r="B54" s="466"/>
      <c r="C54" s="466"/>
      <c r="D54" s="465" t="s">
        <v>210</v>
      </c>
      <c r="E54" s="465"/>
      <c r="F54" s="465"/>
    </row>
    <row r="55" spans="1:6" ht="22.5" customHeight="1" x14ac:dyDescent="0.25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workbookViewId="0">
      <selection activeCell="B11" sqref="B11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152</v>
      </c>
    </row>
    <row r="2" spans="1:8" s="50" customFormat="1" ht="23.25" customHeight="1" x14ac:dyDescent="0.3">
      <c r="A2" s="446" t="s">
        <v>149</v>
      </c>
      <c r="B2" s="446"/>
      <c r="C2" s="446"/>
      <c r="D2" s="154"/>
      <c r="E2" s="449" t="s">
        <v>12</v>
      </c>
      <c r="F2" s="449"/>
      <c r="G2" s="449"/>
      <c r="H2" s="49"/>
    </row>
    <row r="3" spans="1:8" s="50" customFormat="1" ht="36" customHeight="1" x14ac:dyDescent="0.3">
      <c r="A3" s="447" t="s">
        <v>150</v>
      </c>
      <c r="B3" s="447"/>
      <c r="C3" s="447"/>
      <c r="D3" s="49"/>
      <c r="E3" s="450" t="s">
        <v>13</v>
      </c>
      <c r="F3" s="450"/>
      <c r="G3" s="450"/>
      <c r="H3" s="49"/>
    </row>
    <row r="5" spans="1:8" ht="23.25" customHeight="1" x14ac:dyDescent="0.3">
      <c r="A5" s="445" t="s">
        <v>90</v>
      </c>
      <c r="B5" s="445"/>
      <c r="C5" s="445"/>
      <c r="D5" s="445"/>
      <c r="E5" s="445"/>
      <c r="F5" s="445"/>
      <c r="G5" s="445"/>
      <c r="H5" s="51"/>
    </row>
    <row r="6" spans="1:8" ht="23.25" customHeight="1" x14ac:dyDescent="0.3">
      <c r="A6" s="445" t="s">
        <v>154</v>
      </c>
      <c r="B6" s="445"/>
      <c r="C6" s="445"/>
      <c r="D6" s="445"/>
      <c r="E6" s="445"/>
      <c r="F6" s="445"/>
      <c r="G6" s="445"/>
      <c r="H6" s="51"/>
    </row>
    <row r="7" spans="1:8" ht="23.25" customHeight="1" x14ac:dyDescent="0.3">
      <c r="A7" s="445" t="s">
        <v>42</v>
      </c>
      <c r="B7" s="445"/>
      <c r="C7" s="445"/>
      <c r="D7" s="445"/>
      <c r="E7" s="445"/>
      <c r="F7" s="445"/>
      <c r="G7" s="445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67" t="s">
        <v>193</v>
      </c>
      <c r="C10" s="469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 x14ac:dyDescent="0.3">
      <c r="A11" s="552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39">
        <f>SUM(E11:E12)</f>
        <v>23</v>
      </c>
      <c r="G11" s="65"/>
      <c r="H11" s="66"/>
    </row>
    <row r="12" spans="1:8" s="50" customFormat="1" ht="20.25" customHeight="1" x14ac:dyDescent="0.3">
      <c r="A12" s="502"/>
      <c r="B12" s="225"/>
      <c r="C12" s="240"/>
      <c r="D12" s="79"/>
      <c r="E12" s="64">
        <v>15</v>
      </c>
      <c r="F12" s="541"/>
      <c r="G12" s="65"/>
      <c r="H12" s="66"/>
    </row>
    <row r="13" spans="1:8" s="50" customFormat="1" ht="20.25" customHeight="1" x14ac:dyDescent="0.3">
      <c r="A13" s="552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39">
        <f>SUM(E13:E14)</f>
        <v>0</v>
      </c>
      <c r="G13" s="65"/>
      <c r="H13" s="66"/>
    </row>
    <row r="14" spans="1:8" s="50" customFormat="1" ht="20.25" customHeight="1" x14ac:dyDescent="0.3">
      <c r="A14" s="502"/>
      <c r="B14" s="225"/>
      <c r="C14" s="240"/>
      <c r="D14" s="79"/>
      <c r="E14" s="64"/>
      <c r="F14" s="541"/>
      <c r="G14" s="65"/>
      <c r="H14" s="66"/>
    </row>
    <row r="15" spans="1:8" s="50" customFormat="1" ht="20.25" customHeight="1" x14ac:dyDescent="0.3">
      <c r="A15" s="552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39">
        <f>SUM(E15:E16)</f>
        <v>0</v>
      </c>
      <c r="G15" s="65"/>
      <c r="H15" s="66"/>
    </row>
    <row r="16" spans="1:8" s="50" customFormat="1" ht="20.25" customHeight="1" x14ac:dyDescent="0.3">
      <c r="A16" s="502"/>
      <c r="B16" s="225"/>
      <c r="C16" s="240"/>
      <c r="D16" s="79"/>
      <c r="E16" s="64"/>
      <c r="F16" s="541"/>
      <c r="G16" s="65"/>
      <c r="H16" s="66"/>
    </row>
    <row r="17" spans="1:8" s="50" customFormat="1" ht="20.25" customHeight="1" x14ac:dyDescent="0.3">
      <c r="A17" s="552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39">
        <f>SUM(E17:E18)</f>
        <v>0</v>
      </c>
      <c r="G17" s="65"/>
      <c r="H17" s="66"/>
    </row>
    <row r="18" spans="1:8" s="50" customFormat="1" ht="20.25" customHeight="1" x14ac:dyDescent="0.3">
      <c r="A18" s="502"/>
      <c r="B18" s="225"/>
      <c r="C18" s="240"/>
      <c r="D18" s="79"/>
      <c r="E18" s="64"/>
      <c r="F18" s="541"/>
      <c r="G18" s="65"/>
      <c r="H18" s="66"/>
    </row>
    <row r="19" spans="1:8" s="50" customFormat="1" ht="20.25" customHeight="1" x14ac:dyDescent="0.3">
      <c r="A19" s="552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39">
        <f>SUM(E19:E20)</f>
        <v>0</v>
      </c>
      <c r="G19" s="65"/>
      <c r="H19" s="66"/>
    </row>
    <row r="20" spans="1:8" s="50" customFormat="1" ht="20.25" customHeight="1" x14ac:dyDescent="0.3">
      <c r="A20" s="502"/>
      <c r="B20" s="225"/>
      <c r="C20" s="240"/>
      <c r="D20" s="79"/>
      <c r="E20" s="64"/>
      <c r="F20" s="541"/>
      <c r="G20" s="65"/>
      <c r="H20" s="66"/>
    </row>
    <row r="21" spans="1:8" s="50" customFormat="1" ht="20.25" customHeight="1" x14ac:dyDescent="0.3">
      <c r="A21" s="552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39">
        <f>SUM(E21:E22)</f>
        <v>0</v>
      </c>
      <c r="G21" s="65"/>
      <c r="H21" s="66"/>
    </row>
    <row r="22" spans="1:8" s="50" customFormat="1" ht="20.25" customHeight="1" x14ac:dyDescent="0.3">
      <c r="A22" s="502"/>
      <c r="B22" s="225"/>
      <c r="C22" s="240"/>
      <c r="D22" s="79"/>
      <c r="E22" s="64"/>
      <c r="F22" s="541"/>
      <c r="G22" s="65"/>
      <c r="H22" s="66"/>
    </row>
    <row r="23" spans="1:8" s="50" customFormat="1" ht="20.25" customHeight="1" x14ac:dyDescent="0.3">
      <c r="A23" s="552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39">
        <f>SUM(E23:E24)</f>
        <v>0</v>
      </c>
      <c r="G23" s="65"/>
      <c r="H23" s="66"/>
    </row>
    <row r="24" spans="1:8" s="50" customFormat="1" ht="20.25" customHeight="1" x14ac:dyDescent="0.3">
      <c r="A24" s="502"/>
      <c r="B24" s="225"/>
      <c r="C24" s="240"/>
      <c r="D24" s="79"/>
      <c r="E24" s="64"/>
      <c r="F24" s="541"/>
      <c r="G24" s="65"/>
      <c r="H24" s="66"/>
    </row>
    <row r="25" spans="1:8" s="50" customFormat="1" ht="20.25" customHeight="1" x14ac:dyDescent="0.3">
      <c r="A25" s="552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39">
        <f>SUM(E25:E26)</f>
        <v>0</v>
      </c>
      <c r="G25" s="65"/>
      <c r="H25" s="66"/>
    </row>
    <row r="26" spans="1:8" s="50" customFormat="1" ht="20.25" customHeight="1" x14ac:dyDescent="0.3">
      <c r="A26" s="502"/>
      <c r="B26" s="225"/>
      <c r="C26" s="240"/>
      <c r="D26" s="79"/>
      <c r="E26" s="64"/>
      <c r="F26" s="541"/>
      <c r="G26" s="65"/>
      <c r="H26" s="66"/>
    </row>
    <row r="27" spans="1:8" s="50" customFormat="1" ht="20.25" customHeight="1" x14ac:dyDescent="0.3">
      <c r="A27" s="552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39">
        <f>SUM(E27:E28)</f>
        <v>0</v>
      </c>
      <c r="G27" s="65"/>
      <c r="H27" s="66"/>
    </row>
    <row r="28" spans="1:8" s="50" customFormat="1" ht="20.25" customHeight="1" x14ac:dyDescent="0.3">
      <c r="A28" s="502"/>
      <c r="B28" s="225"/>
      <c r="C28" s="240"/>
      <c r="D28" s="79"/>
      <c r="E28" s="64"/>
      <c r="F28" s="541"/>
      <c r="G28" s="65"/>
      <c r="H28" s="66"/>
    </row>
    <row r="29" spans="1:8" s="50" customFormat="1" ht="20.25" customHeight="1" x14ac:dyDescent="0.3">
      <c r="A29" s="552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39">
        <f>SUM(E29:E30)</f>
        <v>0</v>
      </c>
      <c r="G29" s="65"/>
      <c r="H29" s="66"/>
    </row>
    <row r="30" spans="1:8" s="50" customFormat="1" ht="20.25" customHeight="1" x14ac:dyDescent="0.3">
      <c r="A30" s="502"/>
      <c r="B30" s="225"/>
      <c r="C30" s="240"/>
      <c r="D30" s="79"/>
      <c r="E30" s="64"/>
      <c r="F30" s="541"/>
      <c r="G30" s="65"/>
      <c r="H30" s="66"/>
    </row>
    <row r="31" spans="1:8" s="50" customFormat="1" ht="20.25" customHeight="1" x14ac:dyDescent="0.3">
      <c r="A31" s="552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39">
        <f>SUM(E31:E32)</f>
        <v>0</v>
      </c>
      <c r="G31" s="65"/>
      <c r="H31" s="66"/>
    </row>
    <row r="32" spans="1:8" s="50" customFormat="1" ht="20.25" customHeight="1" x14ac:dyDescent="0.3">
      <c r="A32" s="502"/>
      <c r="B32" s="225"/>
      <c r="C32" s="240"/>
      <c r="D32" s="79"/>
      <c r="E32" s="64"/>
      <c r="F32" s="541"/>
      <c r="G32" s="65"/>
      <c r="H32" s="66"/>
    </row>
    <row r="33" spans="1:8" s="50" customFormat="1" ht="20.25" customHeight="1" x14ac:dyDescent="0.3">
      <c r="A33" s="552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39">
        <f>SUM(E33:E34)</f>
        <v>0</v>
      </c>
      <c r="G33" s="65"/>
      <c r="H33" s="66"/>
    </row>
    <row r="34" spans="1:8" s="50" customFormat="1" ht="20.25" customHeight="1" x14ac:dyDescent="0.3">
      <c r="A34" s="502"/>
      <c r="B34" s="225"/>
      <c r="C34" s="240"/>
      <c r="D34" s="79"/>
      <c r="E34" s="64"/>
      <c r="F34" s="541"/>
      <c r="G34" s="65"/>
      <c r="H34" s="66"/>
    </row>
    <row r="35" spans="1:8" s="50" customFormat="1" ht="20.25" customHeight="1" x14ac:dyDescent="0.3">
      <c r="A35" s="552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39">
        <f>SUM(E35:E36)</f>
        <v>0</v>
      </c>
      <c r="G35" s="65"/>
      <c r="H35" s="66"/>
    </row>
    <row r="36" spans="1:8" s="50" customFormat="1" ht="20.25" customHeight="1" x14ac:dyDescent="0.3">
      <c r="A36" s="502"/>
      <c r="B36" s="225"/>
      <c r="C36" s="240"/>
      <c r="D36" s="79"/>
      <c r="E36" s="64"/>
      <c r="F36" s="541"/>
      <c r="G36" s="65"/>
      <c r="H36" s="66"/>
    </row>
    <row r="37" spans="1:8" s="50" customFormat="1" ht="20.25" customHeight="1" x14ac:dyDescent="0.3">
      <c r="A37" s="552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39">
        <f>SUM(E37:E38)</f>
        <v>0</v>
      </c>
      <c r="G37" s="65"/>
      <c r="H37" s="66"/>
    </row>
    <row r="38" spans="1:8" s="50" customFormat="1" ht="20.25" customHeight="1" x14ac:dyDescent="0.3">
      <c r="A38" s="502"/>
      <c r="B38" s="225"/>
      <c r="C38" s="240"/>
      <c r="D38" s="79"/>
      <c r="E38" s="64"/>
      <c r="F38" s="541"/>
      <c r="G38" s="65"/>
      <c r="H38" s="66"/>
    </row>
    <row r="39" spans="1:8" s="50" customFormat="1" ht="20.25" customHeight="1" x14ac:dyDescent="0.3">
      <c r="A39" s="552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39">
        <f>SUM(E39:E40)</f>
        <v>0</v>
      </c>
      <c r="G39" s="65"/>
      <c r="H39" s="66"/>
    </row>
    <row r="40" spans="1:8" s="50" customFormat="1" ht="20.25" customHeight="1" x14ac:dyDescent="0.3">
      <c r="A40" s="502"/>
      <c r="B40" s="225"/>
      <c r="C40" s="240"/>
      <c r="D40" s="79"/>
      <c r="E40" s="64"/>
      <c r="F40" s="541"/>
      <c r="G40" s="65"/>
      <c r="H40" s="66"/>
    </row>
    <row r="41" spans="1:8" s="50" customFormat="1" ht="20.25" customHeight="1" x14ac:dyDescent="0.3">
      <c r="A41" s="552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39">
        <f>SUM(E41:E42)</f>
        <v>0</v>
      </c>
      <c r="G41" s="65"/>
      <c r="H41" s="66"/>
    </row>
    <row r="42" spans="1:8" s="50" customFormat="1" ht="20.25" customHeight="1" x14ac:dyDescent="0.3">
      <c r="A42" s="502"/>
      <c r="B42" s="225"/>
      <c r="C42" s="240"/>
      <c r="D42" s="79"/>
      <c r="E42" s="64"/>
      <c r="F42" s="541"/>
      <c r="G42" s="65"/>
      <c r="H42" s="66"/>
    </row>
    <row r="43" spans="1:8" s="50" customFormat="1" ht="20.25" customHeight="1" x14ac:dyDescent="0.3">
      <c r="A43" s="552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39">
        <f>SUM(E43:E44)</f>
        <v>0</v>
      </c>
      <c r="G43" s="65"/>
      <c r="H43" s="66"/>
    </row>
    <row r="44" spans="1:8" s="50" customFormat="1" ht="20.25" customHeight="1" x14ac:dyDescent="0.3">
      <c r="A44" s="502"/>
      <c r="B44" s="225"/>
      <c r="C44" s="240"/>
      <c r="D44" s="79"/>
      <c r="E44" s="64"/>
      <c r="F44" s="541"/>
      <c r="G44" s="65"/>
      <c r="H44" s="66"/>
    </row>
    <row r="45" spans="1:8" s="50" customFormat="1" ht="20.25" customHeight="1" x14ac:dyDescent="0.3">
      <c r="A45" s="552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39">
        <f>SUM(E45:E46)</f>
        <v>0</v>
      </c>
      <c r="G45" s="65"/>
      <c r="H45" s="66"/>
    </row>
    <row r="46" spans="1:8" s="50" customFormat="1" ht="20.25" customHeight="1" x14ac:dyDescent="0.3">
      <c r="A46" s="502"/>
      <c r="B46" s="225"/>
      <c r="C46" s="240"/>
      <c r="D46" s="79"/>
      <c r="E46" s="64"/>
      <c r="F46" s="541"/>
      <c r="G46" s="65"/>
      <c r="H46" s="66"/>
    </row>
    <row r="47" spans="1:8" s="50" customFormat="1" ht="20.25" customHeight="1" x14ac:dyDescent="0.3">
      <c r="A47" s="552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39">
        <f>SUM(E47:E48)</f>
        <v>0</v>
      </c>
      <c r="G47" s="65"/>
      <c r="H47" s="66"/>
    </row>
    <row r="48" spans="1:8" s="50" customFormat="1" ht="20.25" customHeight="1" x14ac:dyDescent="0.3">
      <c r="A48" s="502"/>
      <c r="B48" s="225"/>
      <c r="C48" s="240"/>
      <c r="D48" s="79"/>
      <c r="E48" s="64"/>
      <c r="F48" s="541"/>
      <c r="G48" s="65"/>
      <c r="H48" s="66"/>
    </row>
    <row r="49" spans="1:8" s="50" customFormat="1" ht="20.25" customHeight="1" x14ac:dyDescent="0.3">
      <c r="A49" s="552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39">
        <f>SUM(E49:E50)</f>
        <v>0</v>
      </c>
      <c r="G49" s="65"/>
      <c r="H49" s="66"/>
    </row>
    <row r="50" spans="1:8" s="50" customFormat="1" ht="20.25" customHeight="1" x14ac:dyDescent="0.3">
      <c r="A50" s="502"/>
      <c r="B50" s="225"/>
      <c r="C50" s="240"/>
      <c r="D50" s="79"/>
      <c r="E50" s="64"/>
      <c r="F50" s="541"/>
      <c r="G50" s="65"/>
      <c r="H50" s="66"/>
    </row>
    <row r="51" spans="1:8" s="50" customFormat="1" ht="20.25" customHeight="1" x14ac:dyDescent="0.3">
      <c r="A51" s="552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39">
        <f>SUM(E51:E52)</f>
        <v>0</v>
      </c>
      <c r="G51" s="65"/>
      <c r="H51" s="66"/>
    </row>
    <row r="52" spans="1:8" s="50" customFormat="1" ht="20.25" customHeight="1" x14ac:dyDescent="0.3">
      <c r="A52" s="502"/>
      <c r="B52" s="225"/>
      <c r="C52" s="240"/>
      <c r="D52" s="79"/>
      <c r="E52" s="64"/>
      <c r="F52" s="541"/>
      <c r="G52" s="65"/>
      <c r="H52" s="66"/>
    </row>
    <row r="53" spans="1:8" s="50" customFormat="1" ht="20.25" customHeight="1" x14ac:dyDescent="0.3">
      <c r="A53" s="552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39">
        <f>SUM(E53:E54)</f>
        <v>0</v>
      </c>
      <c r="G53" s="65"/>
      <c r="H53" s="66"/>
    </row>
    <row r="54" spans="1:8" s="50" customFormat="1" ht="20.25" customHeight="1" x14ac:dyDescent="0.3">
      <c r="A54" s="502"/>
      <c r="B54" s="225"/>
      <c r="C54" s="240"/>
      <c r="D54" s="79"/>
      <c r="E54" s="64"/>
      <c r="F54" s="541"/>
      <c r="G54" s="65"/>
      <c r="H54" s="66"/>
    </row>
    <row r="55" spans="1:8" s="50" customFormat="1" ht="20.25" customHeight="1" x14ac:dyDescent="0.3">
      <c r="A55" s="552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39">
        <f>SUM(E55:E56)</f>
        <v>0</v>
      </c>
      <c r="G55" s="65"/>
      <c r="H55" s="66"/>
    </row>
    <row r="56" spans="1:8" s="50" customFormat="1" ht="20.25" customHeight="1" x14ac:dyDescent="0.3">
      <c r="A56" s="502"/>
      <c r="B56" s="225"/>
      <c r="C56" s="240"/>
      <c r="D56" s="79"/>
      <c r="E56" s="64"/>
      <c r="F56" s="541"/>
      <c r="G56" s="65"/>
      <c r="H56" s="66"/>
    </row>
    <row r="57" spans="1:8" s="50" customFormat="1" ht="20.25" customHeight="1" x14ac:dyDescent="0.3">
      <c r="A57" s="552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39">
        <f>SUM(E57:E58)</f>
        <v>0</v>
      </c>
      <c r="G57" s="65"/>
      <c r="H57" s="66"/>
    </row>
    <row r="58" spans="1:8" s="50" customFormat="1" ht="20.25" customHeight="1" x14ac:dyDescent="0.3">
      <c r="A58" s="502"/>
      <c r="B58" s="225"/>
      <c r="C58" s="240"/>
      <c r="D58" s="79"/>
      <c r="E58" s="64"/>
      <c r="F58" s="541"/>
      <c r="G58" s="65"/>
      <c r="H58" s="66"/>
    </row>
    <row r="59" spans="1:8" s="50" customFormat="1" ht="20.25" customHeight="1" x14ac:dyDescent="0.3">
      <c r="A59" s="552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39">
        <f>SUM(E59:E60)</f>
        <v>0</v>
      </c>
      <c r="G59" s="65"/>
      <c r="H59" s="66"/>
    </row>
    <row r="60" spans="1:8" s="50" customFormat="1" ht="20.25" customHeight="1" x14ac:dyDescent="0.3">
      <c r="A60" s="502"/>
      <c r="B60" s="225"/>
      <c r="C60" s="240"/>
      <c r="D60" s="79"/>
      <c r="E60" s="64"/>
      <c r="F60" s="541"/>
      <c r="G60" s="65"/>
      <c r="H60" s="66"/>
    </row>
    <row r="61" spans="1:8" s="50" customFormat="1" ht="20.25" customHeight="1" x14ac:dyDescent="0.3">
      <c r="A61" s="552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39">
        <f>SUM(E61:E62)</f>
        <v>0</v>
      </c>
      <c r="G61" s="65"/>
      <c r="H61" s="66"/>
    </row>
    <row r="62" spans="1:8" s="50" customFormat="1" ht="20.25" customHeight="1" x14ac:dyDescent="0.3">
      <c r="A62" s="502"/>
      <c r="B62" s="225"/>
      <c r="C62" s="240"/>
      <c r="D62" s="79"/>
      <c r="E62" s="64"/>
      <c r="F62" s="541"/>
      <c r="G62" s="65"/>
      <c r="H62" s="66"/>
    </row>
    <row r="63" spans="1:8" s="50" customFormat="1" ht="20.25" customHeight="1" x14ac:dyDescent="0.3">
      <c r="A63" s="552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39">
        <f>SUM(E63:E64)</f>
        <v>0</v>
      </c>
      <c r="G63" s="65"/>
      <c r="H63" s="66"/>
    </row>
    <row r="64" spans="1:8" s="50" customFormat="1" ht="20.25" customHeight="1" x14ac:dyDescent="0.3">
      <c r="A64" s="502"/>
      <c r="B64" s="225"/>
      <c r="C64" s="240"/>
      <c r="D64" s="79"/>
      <c r="E64" s="64"/>
      <c r="F64" s="541"/>
      <c r="G64" s="65"/>
      <c r="H64" s="66"/>
    </row>
    <row r="65" spans="1:8" s="50" customFormat="1" ht="20.25" customHeight="1" x14ac:dyDescent="0.3">
      <c r="A65" s="552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39">
        <f>SUM(E65:E66)</f>
        <v>0</v>
      </c>
      <c r="G65" s="65"/>
      <c r="H65" s="66"/>
    </row>
    <row r="66" spans="1:8" s="50" customFormat="1" ht="20.25" customHeight="1" x14ac:dyDescent="0.3">
      <c r="A66" s="502"/>
      <c r="B66" s="225"/>
      <c r="C66" s="240"/>
      <c r="D66" s="79"/>
      <c r="E66" s="64"/>
      <c r="F66" s="541"/>
      <c r="G66" s="65"/>
      <c r="H66" s="66"/>
    </row>
    <row r="67" spans="1:8" s="50" customFormat="1" ht="20.25" customHeight="1" x14ac:dyDescent="0.3">
      <c r="A67" s="552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39">
        <f>SUM(E67:E68)</f>
        <v>0</v>
      </c>
      <c r="G67" s="65"/>
      <c r="H67" s="66"/>
    </row>
    <row r="68" spans="1:8" s="50" customFormat="1" ht="20.25" customHeight="1" x14ac:dyDescent="0.3">
      <c r="A68" s="502"/>
      <c r="B68" s="225"/>
      <c r="C68" s="240"/>
      <c r="D68" s="79"/>
      <c r="E68" s="64"/>
      <c r="F68" s="541"/>
      <c r="G68" s="65"/>
      <c r="H68" s="66"/>
    </row>
    <row r="69" spans="1:8" s="50" customFormat="1" ht="20.25" customHeight="1" x14ac:dyDescent="0.3">
      <c r="A69" s="552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39">
        <f>SUM(E69:E70)</f>
        <v>0</v>
      </c>
      <c r="G69" s="65"/>
      <c r="H69" s="66"/>
    </row>
    <row r="70" spans="1:8" s="50" customFormat="1" ht="20.25" customHeight="1" x14ac:dyDescent="0.3">
      <c r="A70" s="502"/>
      <c r="B70" s="225"/>
      <c r="C70" s="240"/>
      <c r="D70" s="79"/>
      <c r="E70" s="64"/>
      <c r="F70" s="541"/>
      <c r="G70" s="65"/>
      <c r="H70" s="66"/>
    </row>
    <row r="71" spans="1:8" s="50" customFormat="1" ht="20.25" customHeight="1" x14ac:dyDescent="0.3">
      <c r="A71" s="552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39">
        <f>SUM(E71:E72)</f>
        <v>0</v>
      </c>
      <c r="G71" s="65"/>
      <c r="H71" s="66"/>
    </row>
    <row r="72" spans="1:8" s="50" customFormat="1" ht="20.25" customHeight="1" x14ac:dyDescent="0.3">
      <c r="A72" s="502"/>
      <c r="B72" s="225"/>
      <c r="C72" s="240"/>
      <c r="D72" s="79"/>
      <c r="E72" s="64"/>
      <c r="F72" s="541"/>
      <c r="G72" s="65"/>
      <c r="H72" s="66"/>
    </row>
    <row r="73" spans="1:8" s="50" customFormat="1" ht="20.25" customHeight="1" x14ac:dyDescent="0.3">
      <c r="A73" s="552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39">
        <f>SUM(E73:E74)</f>
        <v>0</v>
      </c>
      <c r="G73" s="65"/>
      <c r="H73" s="66"/>
    </row>
    <row r="74" spans="1:8" s="50" customFormat="1" ht="20.25" customHeight="1" x14ac:dyDescent="0.3">
      <c r="A74" s="502"/>
      <c r="B74" s="225"/>
      <c r="C74" s="240"/>
      <c r="D74" s="79"/>
      <c r="E74" s="64"/>
      <c r="F74" s="541"/>
      <c r="G74" s="65"/>
      <c r="H74" s="66"/>
    </row>
    <row r="75" spans="1:8" s="50" customFormat="1" ht="20.25" customHeight="1" x14ac:dyDescent="0.3">
      <c r="A75" s="552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39">
        <f>SUM(E75:E76)</f>
        <v>0</v>
      </c>
      <c r="G75" s="65"/>
      <c r="H75" s="66"/>
    </row>
    <row r="76" spans="1:8" s="50" customFormat="1" ht="20.25" customHeight="1" x14ac:dyDescent="0.3">
      <c r="A76" s="502"/>
      <c r="B76" s="225"/>
      <c r="C76" s="240"/>
      <c r="D76" s="79"/>
      <c r="E76" s="64"/>
      <c r="F76" s="541"/>
      <c r="G76" s="65"/>
      <c r="H76" s="66"/>
    </row>
    <row r="77" spans="1:8" s="50" customFormat="1" ht="20.25" customHeight="1" x14ac:dyDescent="0.3">
      <c r="A77" s="552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39">
        <f>SUM(E77:E78)</f>
        <v>0</v>
      </c>
      <c r="G77" s="65"/>
      <c r="H77" s="66"/>
    </row>
    <row r="78" spans="1:8" s="50" customFormat="1" ht="20.25" customHeight="1" x14ac:dyDescent="0.3">
      <c r="A78" s="502"/>
      <c r="B78" s="225"/>
      <c r="C78" s="240"/>
      <c r="D78" s="79"/>
      <c r="E78" s="64"/>
      <c r="F78" s="541"/>
      <c r="G78" s="65"/>
      <c r="H78" s="66"/>
    </row>
    <row r="79" spans="1:8" s="50" customFormat="1" ht="20.25" customHeight="1" x14ac:dyDescent="0.3">
      <c r="A79" s="552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39">
        <f>SUM(E79:E80)</f>
        <v>0</v>
      </c>
      <c r="G79" s="65"/>
      <c r="H79" s="66"/>
    </row>
    <row r="80" spans="1:8" s="50" customFormat="1" ht="20.25" customHeight="1" x14ac:dyDescent="0.3">
      <c r="A80" s="502"/>
      <c r="B80" s="225"/>
      <c r="C80" s="240"/>
      <c r="D80" s="79"/>
      <c r="E80" s="64"/>
      <c r="F80" s="541"/>
      <c r="G80" s="65"/>
      <c r="H80" s="66"/>
    </row>
    <row r="81" spans="1:8" s="50" customFormat="1" ht="20.25" customHeight="1" x14ac:dyDescent="0.3">
      <c r="A81" s="552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39">
        <f>SUM(E81:E82)</f>
        <v>0</v>
      </c>
      <c r="G81" s="65"/>
      <c r="H81" s="66"/>
    </row>
    <row r="82" spans="1:8" s="50" customFormat="1" ht="20.25" customHeight="1" x14ac:dyDescent="0.3">
      <c r="A82" s="502"/>
      <c r="B82" s="225"/>
      <c r="C82" s="240"/>
      <c r="D82" s="79"/>
      <c r="E82" s="64"/>
      <c r="F82" s="541"/>
      <c r="G82" s="65"/>
      <c r="H82" s="66"/>
    </row>
    <row r="83" spans="1:8" s="50" customFormat="1" ht="20.25" customHeight="1" x14ac:dyDescent="0.3">
      <c r="A83" s="552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39">
        <f>SUM(E83:E84)</f>
        <v>0</v>
      </c>
      <c r="G83" s="65"/>
      <c r="H83" s="66"/>
    </row>
    <row r="84" spans="1:8" s="50" customFormat="1" ht="20.25" customHeight="1" x14ac:dyDescent="0.3">
      <c r="A84" s="502"/>
      <c r="B84" s="225"/>
      <c r="C84" s="240"/>
      <c r="D84" s="79"/>
      <c r="E84" s="64"/>
      <c r="F84" s="541"/>
      <c r="G84" s="65"/>
      <c r="H84" s="66"/>
    </row>
    <row r="85" spans="1:8" s="50" customFormat="1" ht="20.25" customHeight="1" x14ac:dyDescent="0.3">
      <c r="A85" s="552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39">
        <f>SUM(E85:E86)</f>
        <v>0</v>
      </c>
      <c r="G85" s="65"/>
      <c r="H85" s="66"/>
    </row>
    <row r="86" spans="1:8" s="50" customFormat="1" ht="20.25" customHeight="1" x14ac:dyDescent="0.3">
      <c r="A86" s="502"/>
      <c r="B86" s="225"/>
      <c r="C86" s="240"/>
      <c r="D86" s="79"/>
      <c r="E86" s="64"/>
      <c r="F86" s="541"/>
      <c r="G86" s="65"/>
      <c r="H86" s="66"/>
    </row>
    <row r="87" spans="1:8" s="50" customFormat="1" ht="20.25" customHeight="1" x14ac:dyDescent="0.3">
      <c r="A87" s="552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39">
        <f>SUM(E87:E88)</f>
        <v>0</v>
      </c>
      <c r="G87" s="65"/>
      <c r="H87" s="66"/>
    </row>
    <row r="88" spans="1:8" s="50" customFormat="1" ht="20.25" customHeight="1" x14ac:dyDescent="0.3">
      <c r="A88" s="502"/>
      <c r="B88" s="225"/>
      <c r="C88" s="240"/>
      <c r="D88" s="79"/>
      <c r="E88" s="64"/>
      <c r="F88" s="541"/>
      <c r="G88" s="65"/>
      <c r="H88" s="66"/>
    </row>
    <row r="89" spans="1:8" s="50" customFormat="1" ht="20.25" customHeight="1" x14ac:dyDescent="0.3">
      <c r="A89" s="552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39">
        <f>SUM(E89:E90)</f>
        <v>0</v>
      </c>
      <c r="G89" s="65"/>
      <c r="H89" s="66"/>
    </row>
    <row r="90" spans="1:8" s="50" customFormat="1" ht="20.25" customHeight="1" x14ac:dyDescent="0.3">
      <c r="A90" s="502"/>
      <c r="B90" s="225"/>
      <c r="C90" s="240"/>
      <c r="D90" s="79"/>
      <c r="E90" s="64"/>
      <c r="F90" s="541"/>
      <c r="G90" s="65"/>
      <c r="H90" s="66"/>
    </row>
    <row r="91" spans="1:8" s="50" customFormat="1" ht="20.25" customHeight="1" x14ac:dyDescent="0.3">
      <c r="A91" s="552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39">
        <f>SUM(E91:E92)</f>
        <v>0</v>
      </c>
      <c r="G91" s="65"/>
      <c r="H91" s="66"/>
    </row>
    <row r="92" spans="1:8" s="50" customFormat="1" ht="20.25" customHeight="1" x14ac:dyDescent="0.3">
      <c r="A92" s="502"/>
      <c r="B92" s="225"/>
      <c r="C92" s="240"/>
      <c r="D92" s="79"/>
      <c r="E92" s="64"/>
      <c r="F92" s="541"/>
      <c r="G92" s="65"/>
      <c r="H92" s="66"/>
    </row>
    <row r="93" spans="1:8" ht="27.75" customHeight="1" x14ac:dyDescent="0.25">
      <c r="B93" s="553" t="s">
        <v>94</v>
      </c>
      <c r="C93" s="553"/>
      <c r="D93" s="553"/>
      <c r="E93" s="553"/>
    </row>
    <row r="94" spans="1:8" ht="21.75" customHeight="1" x14ac:dyDescent="0.25">
      <c r="E94" s="465" t="s">
        <v>157</v>
      </c>
      <c r="F94" s="465"/>
      <c r="G94" s="465"/>
      <c r="H94" s="74"/>
    </row>
    <row r="95" spans="1:8" ht="21.75" customHeight="1" x14ac:dyDescent="0.25">
      <c r="C95" s="38" t="s">
        <v>38</v>
      </c>
      <c r="E95" s="451" t="s">
        <v>39</v>
      </c>
      <c r="F95" s="451"/>
      <c r="G95" s="451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363" t="s">
        <v>149</v>
      </c>
      <c r="B2" s="363"/>
      <c r="C2" s="363"/>
      <c r="D2" s="363"/>
      <c r="E2" s="363"/>
      <c r="F2" s="25"/>
      <c r="G2" s="25"/>
      <c r="H2" s="562" t="s">
        <v>12</v>
      </c>
      <c r="I2" s="562"/>
      <c r="J2" s="562"/>
      <c r="K2" s="562"/>
      <c r="L2" s="562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364" t="s">
        <v>150</v>
      </c>
      <c r="B3" s="562"/>
      <c r="C3" s="562"/>
      <c r="D3" s="562"/>
      <c r="E3" s="562"/>
      <c r="F3" s="85"/>
      <c r="G3" s="85"/>
      <c r="H3" s="564" t="s">
        <v>13</v>
      </c>
      <c r="I3" s="564"/>
      <c r="J3" s="564"/>
      <c r="K3" s="564"/>
      <c r="L3" s="564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61" t="s">
        <v>189</v>
      </c>
      <c r="B5" s="561"/>
      <c r="C5" s="561"/>
      <c r="D5" s="561"/>
      <c r="E5" s="561"/>
      <c r="F5" s="561"/>
      <c r="G5" s="561"/>
      <c r="H5" s="561"/>
      <c r="I5" s="561"/>
      <c r="J5" s="561"/>
      <c r="K5" s="561"/>
      <c r="L5" s="561"/>
      <c r="M5" s="561"/>
    </row>
    <row r="6" spans="1:21" ht="21.75" customHeight="1" x14ac:dyDescent="0.25">
      <c r="A6" s="561" t="s">
        <v>154</v>
      </c>
      <c r="B6" s="561"/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</row>
    <row r="7" spans="1:21" s="20" customFormat="1" ht="25.5" customHeight="1" x14ac:dyDescent="0.3">
      <c r="A7" s="563" t="s">
        <v>29</v>
      </c>
      <c r="B7" s="563"/>
      <c r="C7" s="563"/>
      <c r="D7" s="563"/>
      <c r="E7" s="563"/>
      <c r="F7" s="563"/>
      <c r="G7" s="563"/>
      <c r="H7" s="563"/>
      <c r="I7" s="563"/>
      <c r="J7" s="563"/>
      <c r="K7" s="563"/>
      <c r="L7" s="563"/>
      <c r="M7" s="563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54" t="s">
        <v>16</v>
      </c>
      <c r="C9" s="555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59" t="s">
        <v>2</v>
      </c>
      <c r="C10" s="560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 x14ac:dyDescent="0.25">
      <c r="A52" s="556" t="s">
        <v>25</v>
      </c>
      <c r="B52" s="557"/>
      <c r="C52" s="558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179</v>
      </c>
      <c r="D54" s="13" t="s">
        <v>182</v>
      </c>
      <c r="H54" s="13" t="s">
        <v>185</v>
      </c>
    </row>
    <row r="55" spans="1:13" x14ac:dyDescent="0.25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 x14ac:dyDescent="0.25">
      <c r="A56" s="13" t="s">
        <v>181</v>
      </c>
      <c r="D56" s="13" t="s">
        <v>184</v>
      </c>
    </row>
    <row r="57" spans="1:13" x14ac:dyDescent="0.25">
      <c r="K57" s="16"/>
      <c r="L57" s="16" t="s">
        <v>187</v>
      </c>
    </row>
    <row r="58" spans="1:13" x14ac:dyDescent="0.25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2015-09-25T05:37:39Z</dcterms:modified>
</cp:coreProperties>
</file>